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11685" activeTab="0"/>
  </bookViews>
  <sheets>
    <sheet name="將軍溪" sheetId="1" r:id="rId1"/>
  </sheets>
  <definedNames/>
  <calcPr fullCalcOnLoad="1"/>
</workbook>
</file>

<file path=xl/sharedStrings.xml><?xml version="1.0" encoding="utf-8"?>
<sst xmlns="http://schemas.openxmlformats.org/spreadsheetml/2006/main" count="5028" uniqueCount="39">
  <si>
    <t>河川名稱</t>
  </si>
  <si>
    <t>將軍溪(環保署測站)</t>
  </si>
  <si>
    <t>測站名稱</t>
  </si>
  <si>
    <t>文瑞橋</t>
  </si>
  <si>
    <t>新城橋</t>
  </si>
  <si>
    <t>華宗橋</t>
  </si>
  <si>
    <t>將軍溪橋</t>
  </si>
  <si>
    <t>引水口</t>
  </si>
  <si>
    <t>年度</t>
  </si>
  <si>
    <t>水體分類</t>
  </si>
  <si>
    <t>未分類</t>
  </si>
  <si>
    <t>10</t>
  </si>
  <si>
    <t>3</t>
  </si>
  <si>
    <t>6</t>
  </si>
  <si>
    <t>1</t>
  </si>
  <si>
    <t>AVE</t>
  </si>
  <si>
    <t xml:space="preserve"> 未分類</t>
  </si>
  <si>
    <t>-</t>
  </si>
  <si>
    <r>
      <rPr>
        <sz val="12"/>
        <rFont val="標楷體"/>
        <family val="4"/>
      </rPr>
      <t>採樣日期</t>
    </r>
  </si>
  <si>
    <r>
      <rPr>
        <sz val="12"/>
        <rFont val="標楷體"/>
        <family val="4"/>
      </rPr>
      <t>檢測值</t>
    </r>
  </si>
  <si>
    <t>RPI</t>
  </si>
  <si>
    <t>BOD</t>
  </si>
  <si>
    <t>SS</t>
  </si>
  <si>
    <t>DO</t>
  </si>
  <si>
    <r>
      <t>NH3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N</t>
    </r>
  </si>
  <si>
    <t>埤頭橋</t>
  </si>
  <si>
    <r>
      <t>A</t>
    </r>
    <r>
      <rPr>
        <sz val="12"/>
        <rFont val="新細明體"/>
        <family val="1"/>
      </rPr>
      <t>VE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</si>
  <si>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</si>
  <si>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</si>
  <si>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</si>
  <si>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</si>
  <si>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</si>
  <si>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</si>
  <si>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</si>
  <si>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</si>
  <si>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</si>
  <si>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</si>
  <si>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AVE</t>
  </si>
  <si>
    <t>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</si>
</sst>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  <numFmt numFmtId="179" formatCode="0.0_ "/>
    <numFmt numFmtId="180" formatCode="yyyy/mm/dd"/>
    <numFmt numFmtId="181" formatCode="0.0_);[Red]\(0.0\)"/>
    <numFmt numFmtId="182" formatCode="m&quot;月&quot;d&quot;日&quot;"/>
    <numFmt numFmtId="183" formatCode="0.000"/>
    <numFmt numFmtId="184" formatCode="0.0000"/>
    <numFmt numFmtId="185" formatCode="0.0"/>
    <numFmt numFmtId="186" formatCode="0.000_);[Red]\(0.000\)"/>
    <numFmt numFmtId="187" formatCode="0.0000_);[Red]\(0.00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>
        <color indexed="8"/>
      </top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double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0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0" fillId="0" borderId="11" xfId="0" applyNumberFormat="1" applyBorder="1" applyAlignment="1">
      <alignment vertical="center" wrapText="1"/>
    </xf>
    <xf numFmtId="0" fontId="5" fillId="33" borderId="10" xfId="37" applyFont="1" applyFill="1" applyBorder="1" applyAlignment="1">
      <alignment horizontal="right"/>
      <protection/>
    </xf>
    <xf numFmtId="0" fontId="0" fillId="0" borderId="11" xfId="0" applyBorder="1" applyAlignment="1">
      <alignment vertical="center" wrapText="1"/>
    </xf>
    <xf numFmtId="14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5" fillId="33" borderId="10" xfId="37" applyNumberFormat="1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38" applyFont="1" applyFill="1" applyBorder="1" applyAlignment="1">
      <alignment horizontal="center" vertical="center"/>
      <protection/>
    </xf>
    <xf numFmtId="49" fontId="4" fillId="34" borderId="15" xfId="38" applyNumberFormat="1" applyFont="1" applyFill="1" applyBorder="1" applyAlignment="1">
      <alignment horizontal="right" vertical="center"/>
      <protection/>
    </xf>
    <xf numFmtId="0" fontId="4" fillId="34" borderId="15" xfId="0" applyFont="1" applyFill="1" applyBorder="1" applyAlignment="1">
      <alignment vertical="center"/>
    </xf>
    <xf numFmtId="177" fontId="4" fillId="34" borderId="15" xfId="37" applyNumberFormat="1" applyFont="1" applyFill="1" applyBorder="1" applyAlignment="1">
      <alignment horizontal="right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16" xfId="38" applyFont="1" applyFill="1" applyBorder="1" applyAlignment="1">
      <alignment horizontal="center" vertical="center"/>
      <protection/>
    </xf>
    <xf numFmtId="0" fontId="4" fillId="34" borderId="17" xfId="0" applyFont="1" applyFill="1" applyBorder="1" applyAlignment="1">
      <alignment horizontal="center" vertical="center" wrapText="1"/>
    </xf>
    <xf numFmtId="178" fontId="4" fillId="34" borderId="17" xfId="0" applyNumberFormat="1" applyFont="1" applyFill="1" applyBorder="1" applyAlignment="1">
      <alignment horizontal="right" vertical="center" wrapText="1"/>
    </xf>
    <xf numFmtId="177" fontId="4" fillId="34" borderId="14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9" fontId="4" fillId="34" borderId="14" xfId="0" applyNumberFormat="1" applyFont="1" applyFill="1" applyBorder="1" applyAlignment="1">
      <alignment vertical="center"/>
    </xf>
    <xf numFmtId="0" fontId="5" fillId="33" borderId="19" xfId="37" applyFont="1" applyFill="1" applyBorder="1" applyAlignment="1">
      <alignment horizontal="right"/>
      <protection/>
    </xf>
    <xf numFmtId="176" fontId="5" fillId="33" borderId="19" xfId="37" applyNumberFormat="1" applyFont="1" applyFill="1" applyBorder="1" applyAlignment="1">
      <alignment horizontal="right"/>
      <protection/>
    </xf>
    <xf numFmtId="0" fontId="4" fillId="0" borderId="20" xfId="0" applyFont="1" applyFill="1" applyBorder="1" applyAlignment="1">
      <alignment vertical="center" wrapText="1"/>
    </xf>
    <xf numFmtId="177" fontId="4" fillId="34" borderId="15" xfId="0" applyNumberFormat="1" applyFont="1" applyFill="1" applyBorder="1" applyAlignment="1">
      <alignment vertical="center"/>
    </xf>
    <xf numFmtId="179" fontId="4" fillId="34" borderId="15" xfId="0" applyNumberFormat="1" applyFont="1" applyFill="1" applyBorder="1" applyAlignment="1">
      <alignment vertical="center"/>
    </xf>
    <xf numFmtId="0" fontId="5" fillId="33" borderId="21" xfId="37" applyFont="1" applyFill="1" applyBorder="1" applyAlignment="1">
      <alignment horizontal="right"/>
      <protection/>
    </xf>
    <xf numFmtId="176" fontId="5" fillId="33" borderId="21" xfId="37" applyNumberFormat="1" applyFont="1" applyFill="1" applyBorder="1" applyAlignment="1">
      <alignment horizontal="right"/>
      <protection/>
    </xf>
    <xf numFmtId="14" fontId="4" fillId="0" borderId="20" xfId="0" applyNumberFormat="1" applyFont="1" applyBorder="1" applyAlignment="1">
      <alignment vertical="center" wrapText="1"/>
    </xf>
    <xf numFmtId="14" fontId="0" fillId="0" borderId="20" xfId="0" applyNumberFormat="1" applyBorder="1" applyAlignment="1">
      <alignment vertical="center" wrapText="1"/>
    </xf>
    <xf numFmtId="14" fontId="0" fillId="0" borderId="22" xfId="0" applyNumberForma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14" fontId="0" fillId="0" borderId="23" xfId="0" applyNumberFormat="1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14" fontId="0" fillId="0" borderId="24" xfId="0" applyNumberFormat="1" applyBorder="1" applyAlignment="1">
      <alignment vertical="center" wrapText="1"/>
    </xf>
    <xf numFmtId="0" fontId="4" fillId="34" borderId="25" xfId="38" applyFont="1" applyFill="1" applyBorder="1" applyAlignment="1">
      <alignment horizontal="center" vertical="center"/>
      <protection/>
    </xf>
    <xf numFmtId="49" fontId="4" fillId="34" borderId="14" xfId="38" applyNumberFormat="1" applyFont="1" applyFill="1" applyBorder="1" applyAlignment="1">
      <alignment horizontal="right" vertical="center"/>
      <protection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178" fontId="4" fillId="34" borderId="27" xfId="0" applyNumberFormat="1" applyFont="1" applyFill="1" applyBorder="1" applyAlignment="1">
      <alignment horizontal="right" vertical="center" wrapText="1"/>
    </xf>
    <xf numFmtId="14" fontId="4" fillId="0" borderId="28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8" xfId="0" applyFill="1" applyBorder="1" applyAlignment="1">
      <alignment horizontal="right" vertical="center"/>
    </xf>
    <xf numFmtId="49" fontId="4" fillId="34" borderId="15" xfId="38" applyNumberFormat="1" applyFont="1" applyFill="1" applyBorder="1" applyAlignment="1">
      <alignment horizontal="center" vertical="center"/>
      <protection/>
    </xf>
    <xf numFmtId="177" fontId="4" fillId="34" borderId="14" xfId="37" applyNumberFormat="1" applyFont="1" applyFill="1" applyBorder="1" applyAlignment="1">
      <alignment horizontal="right"/>
      <protection/>
    </xf>
    <xf numFmtId="43" fontId="4" fillId="34" borderId="14" xfId="40" applyFont="1" applyFill="1" applyBorder="1" applyAlignment="1">
      <alignment vertical="center"/>
    </xf>
    <xf numFmtId="176" fontId="0" fillId="0" borderId="11" xfId="0" applyNumberFormat="1" applyBorder="1" applyAlignment="1">
      <alignment vertical="center" wrapText="1"/>
    </xf>
    <xf numFmtId="0" fontId="4" fillId="33" borderId="21" xfId="37" applyFont="1" applyFill="1" applyBorder="1" applyAlignment="1">
      <alignment horizontal="right"/>
      <protection/>
    </xf>
    <xf numFmtId="177" fontId="0" fillId="0" borderId="11" xfId="0" applyNumberFormat="1" applyBorder="1" applyAlignment="1">
      <alignment vertical="center" wrapText="1"/>
    </xf>
    <xf numFmtId="176" fontId="4" fillId="33" borderId="21" xfId="37" applyNumberFormat="1" applyFont="1" applyFill="1" applyBorder="1" applyAlignment="1">
      <alignment horizontal="right"/>
      <protection/>
    </xf>
    <xf numFmtId="14" fontId="4" fillId="0" borderId="10" xfId="0" applyNumberFormat="1" applyFont="1" applyBorder="1" applyAlignment="1">
      <alignment horizontal="right" vertical="center"/>
    </xf>
    <xf numFmtId="14" fontId="4" fillId="0" borderId="14" xfId="0" applyNumberFormat="1" applyFont="1" applyBorder="1" applyAlignment="1">
      <alignment horizontal="right" vertical="center"/>
    </xf>
    <xf numFmtId="177" fontId="4" fillId="34" borderId="29" xfId="37" applyNumberFormat="1" applyFont="1" applyFill="1" applyBorder="1" applyAlignment="1">
      <alignment horizontal="right"/>
      <protection/>
    </xf>
    <xf numFmtId="14" fontId="0" fillId="0" borderId="30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0" fontId="5" fillId="33" borderId="31" xfId="37" applyFont="1" applyFill="1" applyBorder="1" applyAlignment="1">
      <alignment horizontal="center"/>
      <protection/>
    </xf>
    <xf numFmtId="0" fontId="5" fillId="33" borderId="31" xfId="37" applyFont="1" applyFill="1" applyBorder="1" applyAlignment="1">
      <alignment horizontal="right"/>
      <protection/>
    </xf>
    <xf numFmtId="0" fontId="4" fillId="33" borderId="32" xfId="37" applyFont="1" applyFill="1" applyBorder="1" applyAlignment="1">
      <alignment horizontal="right"/>
      <protection/>
    </xf>
    <xf numFmtId="0" fontId="5" fillId="0" borderId="10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right" vertical="center"/>
    </xf>
    <xf numFmtId="177" fontId="4" fillId="34" borderId="33" xfId="37" applyNumberFormat="1" applyFont="1" applyFill="1" applyBorder="1" applyAlignment="1">
      <alignment horizontal="right"/>
      <protection/>
    </xf>
    <xf numFmtId="177" fontId="0" fillId="34" borderId="14" xfId="37" applyNumberFormat="1" applyFont="1" applyFill="1" applyBorder="1" applyAlignment="1">
      <alignment horizontal="right"/>
      <protection/>
    </xf>
    <xf numFmtId="177" fontId="0" fillId="0" borderId="10" xfId="35" applyNumberFormat="1" applyBorder="1">
      <alignment vertical="center"/>
      <protection/>
    </xf>
    <xf numFmtId="0" fontId="5" fillId="33" borderId="10" xfId="37" applyFont="1" applyFill="1" applyBorder="1" applyAlignment="1">
      <alignment horizontal="center"/>
      <protection/>
    </xf>
    <xf numFmtId="177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5" fillId="33" borderId="31" xfId="37" applyNumberFormat="1" applyFont="1" applyFill="1" applyBorder="1" applyAlignment="1">
      <alignment horizontal="right"/>
      <protection/>
    </xf>
    <xf numFmtId="176" fontId="0" fillId="0" borderId="10" xfId="0" applyNumberFormat="1" applyBorder="1" applyAlignment="1">
      <alignment vertical="center" wrapText="1"/>
    </xf>
    <xf numFmtId="176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4" fillId="34" borderId="15" xfId="37" applyNumberFormat="1" applyFont="1" applyFill="1" applyBorder="1" applyAlignment="1">
      <alignment horizontal="right"/>
      <protection/>
    </xf>
    <xf numFmtId="14" fontId="0" fillId="0" borderId="11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39" fillId="33" borderId="32" xfId="37" applyFont="1" applyFill="1" applyBorder="1" applyAlignment="1">
      <alignment horizontal="right"/>
      <protection/>
    </xf>
    <xf numFmtId="0" fontId="39" fillId="33" borderId="10" xfId="37" applyFont="1" applyFill="1" applyBorder="1" applyAlignment="1">
      <alignment horizontal="right"/>
      <protection/>
    </xf>
    <xf numFmtId="14" fontId="0" fillId="0" borderId="30" xfId="0" applyNumberFormat="1" applyFont="1" applyBorder="1" applyAlignment="1">
      <alignment vertical="center" wrapText="1"/>
    </xf>
    <xf numFmtId="0" fontId="39" fillId="33" borderId="31" xfId="37" applyFont="1" applyFill="1" applyBorder="1" applyAlignment="1">
      <alignment horizontal="right"/>
      <protection/>
    </xf>
    <xf numFmtId="176" fontId="0" fillId="0" borderId="10" xfId="0" applyNumberFormat="1" applyFont="1" applyBorder="1" applyAlignment="1">
      <alignment vertical="center" wrapText="1"/>
    </xf>
    <xf numFmtId="176" fontId="39" fillId="33" borderId="31" xfId="37" applyNumberFormat="1" applyFont="1" applyFill="1" applyBorder="1" applyAlignment="1">
      <alignment horizontal="right"/>
      <protection/>
    </xf>
    <xf numFmtId="14" fontId="39" fillId="0" borderId="28" xfId="0" applyNumberFormat="1" applyFont="1" applyBorder="1" applyAlignment="1">
      <alignment horizontal="right" vertical="center"/>
    </xf>
    <xf numFmtId="14" fontId="39" fillId="0" borderId="11" xfId="0" applyNumberFormat="1" applyFont="1" applyBorder="1" applyAlignment="1">
      <alignment vertical="center" wrapText="1"/>
    </xf>
    <xf numFmtId="176" fontId="39" fillId="0" borderId="11" xfId="0" applyNumberFormat="1" applyFont="1" applyBorder="1" applyAlignment="1">
      <alignment horizontal="right" vertical="center" wrapText="1"/>
    </xf>
    <xf numFmtId="176" fontId="39" fillId="33" borderId="10" xfId="37" applyNumberFormat="1" applyFont="1" applyFill="1" applyBorder="1" applyAlignment="1">
      <alignment horizontal="right"/>
      <protection/>
    </xf>
    <xf numFmtId="0" fontId="39" fillId="34" borderId="15" xfId="0" applyFont="1" applyFill="1" applyBorder="1" applyAlignment="1">
      <alignment horizontal="center" vertical="center"/>
    </xf>
    <xf numFmtId="0" fontId="39" fillId="34" borderId="15" xfId="38" applyFont="1" applyFill="1" applyBorder="1" applyAlignment="1">
      <alignment horizontal="center" vertical="center"/>
      <protection/>
    </xf>
    <xf numFmtId="49" fontId="39" fillId="34" borderId="15" xfId="38" applyNumberFormat="1" applyFont="1" applyFill="1" applyBorder="1" applyAlignment="1">
      <alignment horizontal="center" vertical="center"/>
      <protection/>
    </xf>
    <xf numFmtId="177" fontId="39" fillId="34" borderId="14" xfId="37" applyNumberFormat="1" applyFont="1" applyFill="1" applyBorder="1" applyAlignment="1">
      <alignment horizontal="right"/>
      <protection/>
    </xf>
    <xf numFmtId="177" fontId="39" fillId="34" borderId="15" xfId="37" applyNumberFormat="1" applyFont="1" applyFill="1" applyBorder="1" applyAlignment="1">
      <alignment horizontal="right"/>
      <protection/>
    </xf>
    <xf numFmtId="0" fontId="39" fillId="34" borderId="15" xfId="0" applyFont="1" applyFill="1" applyBorder="1" applyAlignment="1">
      <alignment vertical="center"/>
    </xf>
    <xf numFmtId="177" fontId="0" fillId="34" borderId="14" xfId="37" applyNumberFormat="1" applyFont="1" applyFill="1" applyBorder="1" applyAlignment="1">
      <alignment horizontal="right"/>
      <protection/>
    </xf>
    <xf numFmtId="176" fontId="39" fillId="34" borderId="15" xfId="37" applyNumberFormat="1" applyFont="1" applyFill="1" applyBorder="1" applyAlignment="1">
      <alignment horizontal="right"/>
      <protection/>
    </xf>
    <xf numFmtId="0" fontId="39" fillId="33" borderId="21" xfId="37" applyFont="1" applyFill="1" applyBorder="1" applyAlignment="1">
      <alignment horizontal="right"/>
      <protection/>
    </xf>
    <xf numFmtId="14" fontId="0" fillId="0" borderId="0" xfId="0" applyNumberFormat="1" applyFont="1" applyBorder="1" applyAlignment="1">
      <alignment vertical="center"/>
    </xf>
    <xf numFmtId="14" fontId="0" fillId="0" borderId="20" xfId="0" applyNumberFormat="1" applyFont="1" applyBorder="1" applyAlignment="1">
      <alignment vertical="center" wrapText="1"/>
    </xf>
    <xf numFmtId="177" fontId="0" fillId="0" borderId="28" xfId="0" applyNumberFormat="1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wrapText="1"/>
    </xf>
    <xf numFmtId="177" fontId="0" fillId="0" borderId="21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39" fillId="33" borderId="32" xfId="37" applyNumberFormat="1" applyFont="1" applyFill="1" applyBorder="1" applyAlignment="1">
      <alignment horizontal="right"/>
      <protection/>
    </xf>
    <xf numFmtId="1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9" xfId="0" applyNumberFormat="1" applyBorder="1" applyAlignment="1">
      <alignment vertical="center"/>
    </xf>
    <xf numFmtId="0" fontId="39" fillId="34" borderId="14" xfId="0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 wrapText="1"/>
    </xf>
    <xf numFmtId="176" fontId="39" fillId="33" borderId="34" xfId="37" applyNumberFormat="1" applyFont="1" applyFill="1" applyBorder="1" applyAlignment="1">
      <alignment horizontal="right"/>
      <protection/>
    </xf>
    <xf numFmtId="0" fontId="39" fillId="33" borderId="19" xfId="37" applyFont="1" applyFill="1" applyBorder="1" applyAlignment="1">
      <alignment horizontal="right"/>
      <protection/>
    </xf>
    <xf numFmtId="176" fontId="39" fillId="0" borderId="23" xfId="0" applyNumberFormat="1" applyFont="1" applyBorder="1" applyAlignment="1">
      <alignment horizontal="right" vertical="center" wrapText="1"/>
    </xf>
    <xf numFmtId="176" fontId="39" fillId="0" borderId="3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85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39" xfId="38" applyFont="1" applyFill="1" applyBorder="1" applyAlignment="1">
      <alignment horizontal="center" vertical="center"/>
      <protection/>
    </xf>
    <xf numFmtId="0" fontId="2" fillId="35" borderId="0" xfId="38" applyFont="1" applyFill="1" applyBorder="1" applyAlignment="1">
      <alignment horizontal="center" vertical="center"/>
      <protection/>
    </xf>
    <xf numFmtId="0" fontId="2" fillId="36" borderId="32" xfId="38" applyFont="1" applyFill="1" applyBorder="1" applyAlignment="1">
      <alignment horizontal="center" vertical="center"/>
      <protection/>
    </xf>
    <xf numFmtId="0" fontId="2" fillId="36" borderId="40" xfId="38" applyFont="1" applyFill="1" applyBorder="1" applyAlignment="1">
      <alignment horizontal="center" vertical="center"/>
      <protection/>
    </xf>
    <xf numFmtId="0" fontId="2" fillId="36" borderId="41" xfId="38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6" borderId="10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77"/>
  <sheetViews>
    <sheetView tabSelected="1" zoomScale="85" zoomScaleNormal="85" zoomScalePageLayoutView="0" workbookViewId="0" topLeftCell="A2">
      <pane ySplit="1" topLeftCell="A268" activePane="bottomLeft" state="frozen"/>
      <selection pane="topLeft" activeCell="A2" sqref="A2"/>
      <selection pane="bottomLeft" activeCell="BK294" sqref="BK294:BO294"/>
    </sheetView>
  </sheetViews>
  <sheetFormatPr defaultColWidth="9.00390625" defaultRowHeight="15.75"/>
  <cols>
    <col min="1" max="1" width="6.625" style="73" customWidth="1"/>
    <col min="2" max="2" width="8.625" style="73" customWidth="1"/>
    <col min="3" max="3" width="10.625" style="74" customWidth="1"/>
    <col min="4" max="8" width="7.625" style="0" customWidth="1"/>
    <col min="9" max="9" width="7.625" style="1" customWidth="1"/>
    <col min="10" max="10" width="7.875" style="1" customWidth="1"/>
    <col min="11" max="12" width="7.625" style="1" customWidth="1"/>
    <col min="13" max="13" width="6.625" style="4" hidden="1" customWidth="1"/>
    <col min="14" max="14" width="8.625" style="3" hidden="1" customWidth="1"/>
    <col min="15" max="15" width="10.625" style="83" hidden="1" customWidth="1"/>
    <col min="16" max="20" width="7.625" style="84" hidden="1" customWidth="1"/>
    <col min="21" max="24" width="7.625" style="3" hidden="1" customWidth="1"/>
    <col min="25" max="25" width="6.625" style="73" customWidth="1"/>
    <col min="26" max="26" width="8.625" style="73" customWidth="1"/>
    <col min="27" max="27" width="10.625" style="77" customWidth="1"/>
    <col min="28" max="32" width="7.625" style="1" customWidth="1"/>
    <col min="33" max="36" width="7.625" style="78" customWidth="1"/>
    <col min="37" max="37" width="6.625" style="73" hidden="1" customWidth="1"/>
    <col min="38" max="38" width="8.625" style="73" hidden="1" customWidth="1"/>
    <col min="39" max="39" width="10.625" style="77" hidden="1" customWidth="1"/>
    <col min="40" max="43" width="7.625" style="1" hidden="1" customWidth="1"/>
    <col min="44" max="44" width="7.625" style="79" hidden="1" customWidth="1"/>
    <col min="45" max="48" width="7.625" style="78" hidden="1" customWidth="1"/>
    <col min="49" max="49" width="6.625" style="73" customWidth="1"/>
    <col min="50" max="50" width="8.625" style="73" customWidth="1"/>
    <col min="51" max="51" width="10.625" style="77" customWidth="1"/>
    <col min="52" max="55" width="7.625" style="1" customWidth="1"/>
    <col min="56" max="56" width="7.625" style="79" customWidth="1"/>
    <col min="57" max="60" width="7.625" style="78" customWidth="1"/>
    <col min="61" max="62" width="8.875" style="0" customWidth="1"/>
    <col min="63" max="63" width="11.25390625" style="0" bestFit="1" customWidth="1"/>
    <col min="64" max="116" width="8.875" style="0" customWidth="1"/>
    <col min="117" max="16384" width="9.00390625" style="86" customWidth="1"/>
  </cols>
  <sheetData>
    <row r="1" spans="1:60" ht="19.5">
      <c r="A1" s="159" t="s">
        <v>0</v>
      </c>
      <c r="B1" s="159"/>
      <c r="C1" s="160" t="s">
        <v>1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</row>
    <row r="2" spans="1:72" ht="19.5">
      <c r="A2" s="159" t="s">
        <v>2</v>
      </c>
      <c r="B2" s="159"/>
      <c r="C2" s="162" t="s">
        <v>3</v>
      </c>
      <c r="D2" s="163"/>
      <c r="E2" s="163"/>
      <c r="F2" s="163"/>
      <c r="G2" s="163"/>
      <c r="H2" s="163"/>
      <c r="I2" s="163"/>
      <c r="J2" s="163"/>
      <c r="K2" s="163"/>
      <c r="L2" s="164"/>
      <c r="M2" s="159" t="s">
        <v>2</v>
      </c>
      <c r="N2" s="159"/>
      <c r="O2" s="162" t="s">
        <v>4</v>
      </c>
      <c r="P2" s="163"/>
      <c r="Q2" s="163"/>
      <c r="R2" s="163"/>
      <c r="S2" s="163"/>
      <c r="T2" s="163"/>
      <c r="U2" s="163"/>
      <c r="V2" s="163"/>
      <c r="W2" s="163"/>
      <c r="X2" s="164"/>
      <c r="Y2" s="159" t="s">
        <v>2</v>
      </c>
      <c r="Z2" s="159"/>
      <c r="AA2" s="162" t="s">
        <v>5</v>
      </c>
      <c r="AB2" s="163"/>
      <c r="AC2" s="163"/>
      <c r="AD2" s="163"/>
      <c r="AE2" s="163"/>
      <c r="AF2" s="163"/>
      <c r="AG2" s="163"/>
      <c r="AH2" s="163"/>
      <c r="AI2" s="163"/>
      <c r="AJ2" s="164"/>
      <c r="AK2" s="159" t="s">
        <v>2</v>
      </c>
      <c r="AL2" s="159"/>
      <c r="AM2" s="162" t="s">
        <v>6</v>
      </c>
      <c r="AN2" s="163"/>
      <c r="AO2" s="163"/>
      <c r="AP2" s="163"/>
      <c r="AQ2" s="163"/>
      <c r="AR2" s="163"/>
      <c r="AS2" s="163"/>
      <c r="AT2" s="163"/>
      <c r="AU2" s="163"/>
      <c r="AV2" s="164"/>
      <c r="AW2" s="159" t="s">
        <v>2</v>
      </c>
      <c r="AX2" s="159"/>
      <c r="AY2" s="162" t="s">
        <v>7</v>
      </c>
      <c r="AZ2" s="163"/>
      <c r="BA2" s="163"/>
      <c r="BB2" s="163"/>
      <c r="BC2" s="163"/>
      <c r="BD2" s="163"/>
      <c r="BE2" s="163"/>
      <c r="BF2" s="163"/>
      <c r="BG2" s="163"/>
      <c r="BH2" s="164"/>
      <c r="BI2" s="159" t="s">
        <v>2</v>
      </c>
      <c r="BJ2" s="159"/>
      <c r="BK2" s="206" t="s">
        <v>25</v>
      </c>
      <c r="BL2" s="206"/>
      <c r="BM2" s="206"/>
      <c r="BN2" s="206"/>
      <c r="BO2" s="206"/>
      <c r="BP2" s="206"/>
      <c r="BQ2" s="206"/>
      <c r="BR2" s="206"/>
      <c r="BS2" s="206"/>
      <c r="BT2" s="206"/>
    </row>
    <row r="3" spans="1:72" ht="16.5">
      <c r="A3" s="156" t="s">
        <v>8</v>
      </c>
      <c r="B3" s="165" t="s">
        <v>9</v>
      </c>
      <c r="C3" s="157" t="s">
        <v>18</v>
      </c>
      <c r="D3" s="152" t="s">
        <v>19</v>
      </c>
      <c r="E3" s="153"/>
      <c r="F3" s="153"/>
      <c r="G3" s="154"/>
      <c r="H3" s="155" t="s">
        <v>20</v>
      </c>
      <c r="I3" s="155"/>
      <c r="J3" s="155"/>
      <c r="K3" s="155"/>
      <c r="L3" s="155"/>
      <c r="M3" s="156" t="s">
        <v>8</v>
      </c>
      <c r="N3" s="167" t="s">
        <v>9</v>
      </c>
      <c r="O3" s="157" t="s">
        <v>18</v>
      </c>
      <c r="P3" s="152" t="s">
        <v>19</v>
      </c>
      <c r="Q3" s="153"/>
      <c r="R3" s="153"/>
      <c r="S3" s="154"/>
      <c r="T3" s="155" t="s">
        <v>20</v>
      </c>
      <c r="U3" s="155"/>
      <c r="V3" s="155"/>
      <c r="W3" s="155"/>
      <c r="X3" s="155"/>
      <c r="Y3" s="156" t="s">
        <v>8</v>
      </c>
      <c r="Z3" s="156" t="s">
        <v>9</v>
      </c>
      <c r="AA3" s="157" t="s">
        <v>18</v>
      </c>
      <c r="AB3" s="152" t="s">
        <v>19</v>
      </c>
      <c r="AC3" s="153"/>
      <c r="AD3" s="153"/>
      <c r="AE3" s="154"/>
      <c r="AF3" s="155" t="s">
        <v>20</v>
      </c>
      <c r="AG3" s="155"/>
      <c r="AH3" s="155"/>
      <c r="AI3" s="155"/>
      <c r="AJ3" s="155"/>
      <c r="AK3" s="156" t="s">
        <v>8</v>
      </c>
      <c r="AL3" s="156" t="s">
        <v>9</v>
      </c>
      <c r="AM3" s="157" t="s">
        <v>18</v>
      </c>
      <c r="AN3" s="152" t="s">
        <v>19</v>
      </c>
      <c r="AO3" s="153"/>
      <c r="AP3" s="153"/>
      <c r="AQ3" s="154"/>
      <c r="AR3" s="155" t="s">
        <v>20</v>
      </c>
      <c r="AS3" s="155"/>
      <c r="AT3" s="155"/>
      <c r="AU3" s="155"/>
      <c r="AV3" s="155"/>
      <c r="AW3" s="156" t="s">
        <v>8</v>
      </c>
      <c r="AX3" s="156" t="s">
        <v>9</v>
      </c>
      <c r="AY3" s="157" t="s">
        <v>18</v>
      </c>
      <c r="AZ3" s="152" t="s">
        <v>19</v>
      </c>
      <c r="BA3" s="153"/>
      <c r="BB3" s="153"/>
      <c r="BC3" s="154"/>
      <c r="BD3" s="155" t="s">
        <v>20</v>
      </c>
      <c r="BE3" s="155"/>
      <c r="BF3" s="155"/>
      <c r="BG3" s="155"/>
      <c r="BH3" s="155"/>
      <c r="BI3" s="156" t="s">
        <v>8</v>
      </c>
      <c r="BJ3" s="156" t="s">
        <v>9</v>
      </c>
      <c r="BK3" s="157" t="s">
        <v>18</v>
      </c>
      <c r="BL3" s="152" t="s">
        <v>19</v>
      </c>
      <c r="BM3" s="153"/>
      <c r="BN3" s="153"/>
      <c r="BO3" s="154"/>
      <c r="BP3" s="155" t="s">
        <v>20</v>
      </c>
      <c r="BQ3" s="155"/>
      <c r="BR3" s="155"/>
      <c r="BS3" s="155"/>
      <c r="BT3" s="155"/>
    </row>
    <row r="4" spans="1:72" ht="17.25" thickBot="1">
      <c r="A4" s="156"/>
      <c r="B4" s="166"/>
      <c r="C4" s="158"/>
      <c r="D4" s="89" t="s">
        <v>21</v>
      </c>
      <c r="E4" s="89" t="s">
        <v>22</v>
      </c>
      <c r="F4" s="89" t="s">
        <v>23</v>
      </c>
      <c r="G4" s="89" t="s">
        <v>24</v>
      </c>
      <c r="H4" s="89" t="s">
        <v>20</v>
      </c>
      <c r="I4" s="90" t="s">
        <v>21</v>
      </c>
      <c r="J4" s="90" t="s">
        <v>22</v>
      </c>
      <c r="K4" s="90" t="s">
        <v>23</v>
      </c>
      <c r="L4" s="90" t="s">
        <v>24</v>
      </c>
      <c r="M4" s="156"/>
      <c r="N4" s="167"/>
      <c r="O4" s="158"/>
      <c r="P4" s="89" t="s">
        <v>21</v>
      </c>
      <c r="Q4" s="89" t="s">
        <v>22</v>
      </c>
      <c r="R4" s="89" t="s">
        <v>23</v>
      </c>
      <c r="S4" s="89" t="s">
        <v>24</v>
      </c>
      <c r="T4" s="89" t="s">
        <v>20</v>
      </c>
      <c r="U4" s="90" t="s">
        <v>21</v>
      </c>
      <c r="V4" s="90" t="s">
        <v>22</v>
      </c>
      <c r="W4" s="90" t="s">
        <v>23</v>
      </c>
      <c r="X4" s="90" t="s">
        <v>24</v>
      </c>
      <c r="Y4" s="156"/>
      <c r="Z4" s="156"/>
      <c r="AA4" s="158"/>
      <c r="AB4" s="90" t="s">
        <v>21</v>
      </c>
      <c r="AC4" s="90" t="s">
        <v>22</v>
      </c>
      <c r="AD4" s="90" t="s">
        <v>23</v>
      </c>
      <c r="AE4" s="90" t="s">
        <v>24</v>
      </c>
      <c r="AF4" s="89" t="s">
        <v>20</v>
      </c>
      <c r="AG4" s="89" t="s">
        <v>21</v>
      </c>
      <c r="AH4" s="89" t="s">
        <v>22</v>
      </c>
      <c r="AI4" s="89" t="s">
        <v>23</v>
      </c>
      <c r="AJ4" s="89" t="s">
        <v>24</v>
      </c>
      <c r="AK4" s="156"/>
      <c r="AL4" s="156"/>
      <c r="AM4" s="158"/>
      <c r="AN4" s="90" t="s">
        <v>21</v>
      </c>
      <c r="AO4" s="90" t="s">
        <v>22</v>
      </c>
      <c r="AP4" s="90" t="s">
        <v>23</v>
      </c>
      <c r="AQ4" s="90" t="s">
        <v>24</v>
      </c>
      <c r="AR4" s="89" t="s">
        <v>20</v>
      </c>
      <c r="AS4" s="89" t="s">
        <v>21</v>
      </c>
      <c r="AT4" s="89" t="s">
        <v>22</v>
      </c>
      <c r="AU4" s="89" t="s">
        <v>23</v>
      </c>
      <c r="AV4" s="89" t="s">
        <v>24</v>
      </c>
      <c r="AW4" s="156"/>
      <c r="AX4" s="156"/>
      <c r="AY4" s="158"/>
      <c r="AZ4" s="90" t="s">
        <v>21</v>
      </c>
      <c r="BA4" s="90" t="s">
        <v>22</v>
      </c>
      <c r="BB4" s="90" t="s">
        <v>23</v>
      </c>
      <c r="BC4" s="90" t="s">
        <v>24</v>
      </c>
      <c r="BD4" s="89" t="s">
        <v>20</v>
      </c>
      <c r="BE4" s="89" t="s">
        <v>21</v>
      </c>
      <c r="BF4" s="89" t="s">
        <v>22</v>
      </c>
      <c r="BG4" s="89" t="s">
        <v>23</v>
      </c>
      <c r="BH4" s="89" t="s">
        <v>24</v>
      </c>
      <c r="BI4" s="156"/>
      <c r="BJ4" s="156"/>
      <c r="BK4" s="158"/>
      <c r="BL4" s="90" t="s">
        <v>21</v>
      </c>
      <c r="BM4" s="90" t="s">
        <v>22</v>
      </c>
      <c r="BN4" s="90" t="s">
        <v>23</v>
      </c>
      <c r="BO4" s="90" t="s">
        <v>24</v>
      </c>
      <c r="BP4" s="89" t="s">
        <v>20</v>
      </c>
      <c r="BQ4" s="89" t="s">
        <v>21</v>
      </c>
      <c r="BR4" s="89" t="s">
        <v>22</v>
      </c>
      <c r="BS4" s="89" t="s">
        <v>23</v>
      </c>
      <c r="BT4" s="89" t="s">
        <v>24</v>
      </c>
    </row>
    <row r="5" spans="1:72" ht="17.25" thickTop="1">
      <c r="A5" s="173">
        <v>91</v>
      </c>
      <c r="B5" s="173" t="s">
        <v>10</v>
      </c>
      <c r="C5" s="5">
        <v>37282</v>
      </c>
      <c r="D5" s="7">
        <v>26.4</v>
      </c>
      <c r="E5" s="7">
        <v>28.6</v>
      </c>
      <c r="F5" s="7">
        <v>0</v>
      </c>
      <c r="G5" s="7">
        <v>25.4</v>
      </c>
      <c r="H5" s="6">
        <v>8.25</v>
      </c>
      <c r="I5" s="6" t="s">
        <v>11</v>
      </c>
      <c r="J5" s="6" t="s">
        <v>12</v>
      </c>
      <c r="K5" s="6" t="s">
        <v>11</v>
      </c>
      <c r="L5" s="6" t="s">
        <v>11</v>
      </c>
      <c r="M5" s="179">
        <v>91</v>
      </c>
      <c r="N5" s="179" t="s">
        <v>10</v>
      </c>
      <c r="O5" s="8">
        <v>37282</v>
      </c>
      <c r="P5" s="9">
        <v>9.6</v>
      </c>
      <c r="Q5" s="9">
        <v>40.8</v>
      </c>
      <c r="R5" s="9">
        <v>0</v>
      </c>
      <c r="S5" s="9">
        <v>34.8</v>
      </c>
      <c r="T5" s="6">
        <v>7.25</v>
      </c>
      <c r="U5" s="6" t="s">
        <v>13</v>
      </c>
      <c r="V5" s="6" t="s">
        <v>12</v>
      </c>
      <c r="W5" s="6" t="s">
        <v>11</v>
      </c>
      <c r="X5" s="6" t="s">
        <v>11</v>
      </c>
      <c r="Y5" s="180">
        <v>91</v>
      </c>
      <c r="Z5" s="180" t="s">
        <v>10</v>
      </c>
      <c r="AA5" s="5">
        <v>37282</v>
      </c>
      <c r="AB5" s="7">
        <v>27.3</v>
      </c>
      <c r="AC5" s="7">
        <v>50.2</v>
      </c>
      <c r="AD5" s="7">
        <v>0</v>
      </c>
      <c r="AE5" s="7">
        <v>43.8</v>
      </c>
      <c r="AF5" s="6">
        <v>9</v>
      </c>
      <c r="AG5" s="6" t="s">
        <v>11</v>
      </c>
      <c r="AH5" s="6" t="s">
        <v>13</v>
      </c>
      <c r="AI5" s="6" t="s">
        <v>11</v>
      </c>
      <c r="AJ5" s="6" t="s">
        <v>11</v>
      </c>
      <c r="AK5" s="168">
        <v>91</v>
      </c>
      <c r="AL5" s="170" t="s">
        <v>10</v>
      </c>
      <c r="AM5" s="5">
        <v>37282</v>
      </c>
      <c r="AN5" s="7">
        <v>11.8</v>
      </c>
      <c r="AO5" s="7">
        <v>28.5</v>
      </c>
      <c r="AP5" s="7">
        <v>0.8</v>
      </c>
      <c r="AQ5" s="7">
        <v>28.5</v>
      </c>
      <c r="AR5" s="10">
        <v>7.25</v>
      </c>
      <c r="AS5" s="6" t="s">
        <v>13</v>
      </c>
      <c r="AT5" s="6" t="s">
        <v>12</v>
      </c>
      <c r="AU5" s="6" t="s">
        <v>11</v>
      </c>
      <c r="AV5" s="6" t="s">
        <v>11</v>
      </c>
      <c r="AW5" s="173">
        <v>91</v>
      </c>
      <c r="AX5" s="173" t="s">
        <v>10</v>
      </c>
      <c r="AY5" s="5">
        <v>37282</v>
      </c>
      <c r="AZ5" s="11">
        <v>7.1</v>
      </c>
      <c r="BA5" s="11">
        <v>59.7</v>
      </c>
      <c r="BB5" s="11">
        <v>6</v>
      </c>
      <c r="BC5" s="11">
        <v>8.31</v>
      </c>
      <c r="BD5" s="10">
        <v>6.25</v>
      </c>
      <c r="BE5" s="6" t="s">
        <v>13</v>
      </c>
      <c r="BF5" s="6" t="s">
        <v>13</v>
      </c>
      <c r="BG5" s="6" t="s">
        <v>12</v>
      </c>
      <c r="BH5" s="6" t="s">
        <v>11</v>
      </c>
      <c r="BI5" s="173">
        <v>91</v>
      </c>
      <c r="BJ5" s="173" t="s">
        <v>10</v>
      </c>
      <c r="BK5" s="5"/>
      <c r="BL5" s="11"/>
      <c r="BM5" s="11"/>
      <c r="BN5" s="11"/>
      <c r="BO5" s="11"/>
      <c r="BP5" s="10"/>
      <c r="BQ5" s="6"/>
      <c r="BR5" s="6"/>
      <c r="BS5" s="6"/>
      <c r="BT5" s="6"/>
    </row>
    <row r="6" spans="1:72" ht="16.5">
      <c r="A6" s="173"/>
      <c r="B6" s="173"/>
      <c r="C6" s="5">
        <v>37310</v>
      </c>
      <c r="D6" s="7">
        <v>27.6</v>
      </c>
      <c r="E6" s="7">
        <v>25.2</v>
      </c>
      <c r="F6" s="7">
        <v>0</v>
      </c>
      <c r="G6" s="7">
        <v>0.26</v>
      </c>
      <c r="H6" s="6">
        <v>6</v>
      </c>
      <c r="I6" s="6" t="s">
        <v>11</v>
      </c>
      <c r="J6" s="6" t="s">
        <v>12</v>
      </c>
      <c r="K6" s="6" t="s">
        <v>11</v>
      </c>
      <c r="L6" s="6" t="s">
        <v>14</v>
      </c>
      <c r="M6" s="179"/>
      <c r="N6" s="179"/>
      <c r="O6" s="8">
        <v>37310</v>
      </c>
      <c r="P6" s="9">
        <v>36.7</v>
      </c>
      <c r="Q6" s="9">
        <v>38.2</v>
      </c>
      <c r="R6" s="9">
        <v>1.6</v>
      </c>
      <c r="S6" s="9">
        <v>0.24</v>
      </c>
      <c r="T6" s="6">
        <v>6</v>
      </c>
      <c r="U6" s="6" t="s">
        <v>11</v>
      </c>
      <c r="V6" s="6" t="s">
        <v>12</v>
      </c>
      <c r="W6" s="6" t="s">
        <v>11</v>
      </c>
      <c r="X6" s="6" t="s">
        <v>14</v>
      </c>
      <c r="Y6" s="181"/>
      <c r="Z6" s="181"/>
      <c r="AA6" s="5">
        <v>37310</v>
      </c>
      <c r="AB6" s="7">
        <v>23.4</v>
      </c>
      <c r="AC6" s="7">
        <v>36.8</v>
      </c>
      <c r="AD6" s="7">
        <v>0</v>
      </c>
      <c r="AE6" s="7">
        <v>15.8</v>
      </c>
      <c r="AF6" s="6">
        <v>8.25</v>
      </c>
      <c r="AG6" s="6" t="s">
        <v>11</v>
      </c>
      <c r="AH6" s="6" t="s">
        <v>12</v>
      </c>
      <c r="AI6" s="6" t="s">
        <v>11</v>
      </c>
      <c r="AJ6" s="6" t="s">
        <v>11</v>
      </c>
      <c r="AK6" s="169"/>
      <c r="AL6" s="171"/>
      <c r="AM6" s="5">
        <v>37310</v>
      </c>
      <c r="AN6" s="7">
        <v>14.5</v>
      </c>
      <c r="AO6" s="7">
        <v>28.5</v>
      </c>
      <c r="AP6" s="7">
        <v>2.4</v>
      </c>
      <c r="AQ6" s="7">
        <v>12.9</v>
      </c>
      <c r="AR6" s="10">
        <v>6.25</v>
      </c>
      <c r="AS6" s="6" t="s">
        <v>13</v>
      </c>
      <c r="AT6" s="6" t="s">
        <v>12</v>
      </c>
      <c r="AU6" s="6" t="s">
        <v>13</v>
      </c>
      <c r="AV6" s="6" t="s">
        <v>11</v>
      </c>
      <c r="AW6" s="173"/>
      <c r="AX6" s="173"/>
      <c r="AY6" s="5">
        <v>37310</v>
      </c>
      <c r="AZ6" s="12">
        <v>6.8</v>
      </c>
      <c r="BA6" s="12">
        <v>32.3</v>
      </c>
      <c r="BB6" s="12">
        <v>6.5</v>
      </c>
      <c r="BC6" s="12">
        <v>5.63</v>
      </c>
      <c r="BD6" s="10">
        <v>5.5</v>
      </c>
      <c r="BE6" s="6" t="s">
        <v>13</v>
      </c>
      <c r="BF6" s="6" t="s">
        <v>12</v>
      </c>
      <c r="BG6" s="6" t="s">
        <v>12</v>
      </c>
      <c r="BH6" s="6" t="s">
        <v>11</v>
      </c>
      <c r="BI6" s="173"/>
      <c r="BJ6" s="173"/>
      <c r="BK6" s="5"/>
      <c r="BL6" s="12"/>
      <c r="BM6" s="12"/>
      <c r="BN6" s="12"/>
      <c r="BO6" s="12"/>
      <c r="BP6" s="10"/>
      <c r="BQ6" s="6"/>
      <c r="BR6" s="6"/>
      <c r="BS6" s="6"/>
      <c r="BT6" s="6"/>
    </row>
    <row r="7" spans="1:72" ht="16.5">
      <c r="A7" s="173"/>
      <c r="B7" s="173"/>
      <c r="C7" s="5">
        <v>37340</v>
      </c>
      <c r="D7" s="7">
        <v>42.4</v>
      </c>
      <c r="E7" s="7">
        <v>38</v>
      </c>
      <c r="F7" s="7">
        <v>0</v>
      </c>
      <c r="G7" s="7">
        <v>38.5</v>
      </c>
      <c r="H7" s="6">
        <v>8.25</v>
      </c>
      <c r="I7" s="6" t="s">
        <v>11</v>
      </c>
      <c r="J7" s="6" t="s">
        <v>12</v>
      </c>
      <c r="K7" s="6" t="s">
        <v>11</v>
      </c>
      <c r="L7" s="6" t="s">
        <v>11</v>
      </c>
      <c r="M7" s="179"/>
      <c r="N7" s="179"/>
      <c r="O7" s="8">
        <v>37340</v>
      </c>
      <c r="P7" s="9">
        <v>23.8</v>
      </c>
      <c r="Q7" s="9">
        <v>42.8</v>
      </c>
      <c r="R7" s="9">
        <v>0</v>
      </c>
      <c r="S7" s="9">
        <v>31.1</v>
      </c>
      <c r="T7" s="6">
        <v>8.25</v>
      </c>
      <c r="U7" s="6" t="s">
        <v>11</v>
      </c>
      <c r="V7" s="6" t="s">
        <v>12</v>
      </c>
      <c r="W7" s="6" t="s">
        <v>11</v>
      </c>
      <c r="X7" s="6" t="s">
        <v>11</v>
      </c>
      <c r="Y7" s="181"/>
      <c r="Z7" s="181"/>
      <c r="AA7" s="5">
        <v>37340</v>
      </c>
      <c r="AB7" s="7">
        <v>9.5</v>
      </c>
      <c r="AC7" s="7">
        <v>41.8</v>
      </c>
      <c r="AD7" s="7">
        <v>0</v>
      </c>
      <c r="AE7" s="7">
        <v>18</v>
      </c>
      <c r="AF7" s="6">
        <v>7.25</v>
      </c>
      <c r="AG7" s="6" t="s">
        <v>13</v>
      </c>
      <c r="AH7" s="6" t="s">
        <v>12</v>
      </c>
      <c r="AI7" s="6" t="s">
        <v>11</v>
      </c>
      <c r="AJ7" s="6" t="s">
        <v>11</v>
      </c>
      <c r="AK7" s="169"/>
      <c r="AL7" s="171"/>
      <c r="AM7" s="5">
        <v>37340</v>
      </c>
      <c r="AN7" s="7">
        <v>6.5</v>
      </c>
      <c r="AO7" s="7">
        <v>34.5</v>
      </c>
      <c r="AP7" s="7">
        <v>3</v>
      </c>
      <c r="AQ7" s="7">
        <v>10.7</v>
      </c>
      <c r="AR7" s="10">
        <v>6.25</v>
      </c>
      <c r="AS7" s="6" t="s">
        <v>13</v>
      </c>
      <c r="AT7" s="6" t="s">
        <v>12</v>
      </c>
      <c r="AU7" s="6" t="s">
        <v>13</v>
      </c>
      <c r="AV7" s="6" t="s">
        <v>11</v>
      </c>
      <c r="AW7" s="173"/>
      <c r="AX7" s="173"/>
      <c r="AY7" s="5">
        <v>37340</v>
      </c>
      <c r="AZ7" s="12">
        <v>1.9</v>
      </c>
      <c r="BA7" s="12">
        <v>58</v>
      </c>
      <c r="BB7" s="12">
        <v>5.1</v>
      </c>
      <c r="BC7" s="12">
        <v>2.74</v>
      </c>
      <c r="BD7" s="10">
        <v>4</v>
      </c>
      <c r="BE7" s="6" t="s">
        <v>14</v>
      </c>
      <c r="BF7" s="6" t="s">
        <v>13</v>
      </c>
      <c r="BG7" s="6" t="s">
        <v>12</v>
      </c>
      <c r="BH7" s="6" t="s">
        <v>13</v>
      </c>
      <c r="BI7" s="173"/>
      <c r="BJ7" s="173"/>
      <c r="BK7" s="5"/>
      <c r="BL7" s="12"/>
      <c r="BM7" s="12"/>
      <c r="BN7" s="12"/>
      <c r="BO7" s="12"/>
      <c r="BP7" s="10"/>
      <c r="BQ7" s="6"/>
      <c r="BR7" s="6"/>
      <c r="BS7" s="6"/>
      <c r="BT7" s="6"/>
    </row>
    <row r="8" spans="1:72" ht="16.5">
      <c r="A8" s="173"/>
      <c r="B8" s="173"/>
      <c r="C8" s="5">
        <v>37369</v>
      </c>
      <c r="D8" s="7">
        <v>25.9</v>
      </c>
      <c r="E8" s="7">
        <v>42.4</v>
      </c>
      <c r="F8" s="7">
        <v>0</v>
      </c>
      <c r="G8" s="7">
        <v>17.1</v>
      </c>
      <c r="H8" s="6">
        <v>8.25</v>
      </c>
      <c r="I8" s="6" t="s">
        <v>11</v>
      </c>
      <c r="J8" s="6" t="s">
        <v>12</v>
      </c>
      <c r="K8" s="6" t="s">
        <v>11</v>
      </c>
      <c r="L8" s="6" t="s">
        <v>11</v>
      </c>
      <c r="M8" s="179"/>
      <c r="N8" s="179"/>
      <c r="O8" s="8">
        <v>37369</v>
      </c>
      <c r="P8" s="9">
        <v>24.3</v>
      </c>
      <c r="Q8" s="9">
        <v>16.8</v>
      </c>
      <c r="R8" s="9">
        <v>0</v>
      </c>
      <c r="S8" s="9">
        <v>18.6</v>
      </c>
      <c r="T8" s="6">
        <v>7.75</v>
      </c>
      <c r="U8" s="6" t="s">
        <v>11</v>
      </c>
      <c r="V8" s="6" t="s">
        <v>14</v>
      </c>
      <c r="W8" s="6" t="s">
        <v>11</v>
      </c>
      <c r="X8" s="6" t="s">
        <v>11</v>
      </c>
      <c r="Y8" s="181"/>
      <c r="Z8" s="181"/>
      <c r="AA8" s="5">
        <v>37369</v>
      </c>
      <c r="AB8" s="7">
        <v>18</v>
      </c>
      <c r="AC8" s="7">
        <v>25.1</v>
      </c>
      <c r="AD8" s="7">
        <v>0</v>
      </c>
      <c r="AE8" s="7">
        <v>20.1</v>
      </c>
      <c r="AF8" s="6">
        <v>8.25</v>
      </c>
      <c r="AG8" s="6" t="s">
        <v>11</v>
      </c>
      <c r="AH8" s="6" t="s">
        <v>12</v>
      </c>
      <c r="AI8" s="6" t="s">
        <v>11</v>
      </c>
      <c r="AJ8" s="6" t="s">
        <v>11</v>
      </c>
      <c r="AK8" s="169"/>
      <c r="AL8" s="171"/>
      <c r="AM8" s="5">
        <v>37369</v>
      </c>
      <c r="AN8" s="7">
        <v>13.6</v>
      </c>
      <c r="AO8" s="7">
        <v>26.2</v>
      </c>
      <c r="AP8" s="7">
        <v>0.1</v>
      </c>
      <c r="AQ8" s="7">
        <v>15.2</v>
      </c>
      <c r="AR8" s="10">
        <v>7.25</v>
      </c>
      <c r="AS8" s="6" t="s">
        <v>13</v>
      </c>
      <c r="AT8" s="6" t="s">
        <v>12</v>
      </c>
      <c r="AU8" s="6" t="s">
        <v>11</v>
      </c>
      <c r="AV8" s="6" t="s">
        <v>11</v>
      </c>
      <c r="AW8" s="173"/>
      <c r="AX8" s="173"/>
      <c r="AY8" s="5">
        <v>37369</v>
      </c>
      <c r="AZ8" s="12">
        <v>1.6</v>
      </c>
      <c r="BA8" s="12">
        <v>30.7</v>
      </c>
      <c r="BB8" s="12">
        <v>5.9</v>
      </c>
      <c r="BC8" s="12">
        <v>1.83</v>
      </c>
      <c r="BD8" s="10">
        <v>3.25</v>
      </c>
      <c r="BE8" s="6" t="s">
        <v>14</v>
      </c>
      <c r="BF8" s="6" t="s">
        <v>12</v>
      </c>
      <c r="BG8" s="6" t="s">
        <v>12</v>
      </c>
      <c r="BH8" s="6" t="s">
        <v>13</v>
      </c>
      <c r="BI8" s="173"/>
      <c r="BJ8" s="173"/>
      <c r="BK8" s="5"/>
      <c r="BL8" s="12"/>
      <c r="BM8" s="12"/>
      <c r="BN8" s="12"/>
      <c r="BO8" s="12"/>
      <c r="BP8" s="10"/>
      <c r="BQ8" s="6"/>
      <c r="BR8" s="6"/>
      <c r="BS8" s="6"/>
      <c r="BT8" s="6"/>
    </row>
    <row r="9" spans="1:72" ht="16.5">
      <c r="A9" s="173"/>
      <c r="B9" s="173"/>
      <c r="C9" s="5">
        <v>37398</v>
      </c>
      <c r="D9" s="7">
        <v>25.8</v>
      </c>
      <c r="E9" s="7">
        <v>355</v>
      </c>
      <c r="F9" s="7">
        <v>0</v>
      </c>
      <c r="G9" s="7">
        <v>8.24</v>
      </c>
      <c r="H9" s="6">
        <v>10</v>
      </c>
      <c r="I9" s="6" t="s">
        <v>11</v>
      </c>
      <c r="J9" s="6" t="s">
        <v>11</v>
      </c>
      <c r="K9" s="6" t="s">
        <v>11</v>
      </c>
      <c r="L9" s="6" t="s">
        <v>11</v>
      </c>
      <c r="M9" s="179"/>
      <c r="N9" s="179"/>
      <c r="O9" s="8">
        <v>37398</v>
      </c>
      <c r="P9" s="9">
        <v>27</v>
      </c>
      <c r="Q9" s="9">
        <v>432</v>
      </c>
      <c r="R9" s="9">
        <v>0</v>
      </c>
      <c r="S9" s="9">
        <v>11.8</v>
      </c>
      <c r="T9" s="6">
        <v>10</v>
      </c>
      <c r="U9" s="6" t="s">
        <v>11</v>
      </c>
      <c r="V9" s="6" t="s">
        <v>11</v>
      </c>
      <c r="W9" s="6" t="s">
        <v>11</v>
      </c>
      <c r="X9" s="6" t="s">
        <v>11</v>
      </c>
      <c r="Y9" s="181"/>
      <c r="Z9" s="181"/>
      <c r="AA9" s="5">
        <v>37398</v>
      </c>
      <c r="AB9" s="7">
        <v>26.4</v>
      </c>
      <c r="AC9" s="7">
        <v>123</v>
      </c>
      <c r="AD9" s="7">
        <v>0.2</v>
      </c>
      <c r="AE9" s="7">
        <v>15.6</v>
      </c>
      <c r="AF9" s="6">
        <v>10</v>
      </c>
      <c r="AG9" s="6" t="s">
        <v>11</v>
      </c>
      <c r="AH9" s="6" t="s">
        <v>11</v>
      </c>
      <c r="AI9" s="6" t="s">
        <v>11</v>
      </c>
      <c r="AJ9" s="6" t="s">
        <v>11</v>
      </c>
      <c r="AK9" s="169"/>
      <c r="AL9" s="171"/>
      <c r="AM9" s="5">
        <v>37398</v>
      </c>
      <c r="AN9" s="7">
        <v>16.2</v>
      </c>
      <c r="AO9" s="7">
        <v>129</v>
      </c>
      <c r="AP9" s="7">
        <v>1</v>
      </c>
      <c r="AQ9" s="7">
        <v>12.4</v>
      </c>
      <c r="AR9" s="10">
        <v>10</v>
      </c>
      <c r="AS9" s="6" t="s">
        <v>11</v>
      </c>
      <c r="AT9" s="6" t="s">
        <v>11</v>
      </c>
      <c r="AU9" s="6" t="s">
        <v>11</v>
      </c>
      <c r="AV9" s="6" t="s">
        <v>11</v>
      </c>
      <c r="AW9" s="173"/>
      <c r="AX9" s="173"/>
      <c r="AY9" s="5">
        <v>37398</v>
      </c>
      <c r="AZ9" s="12">
        <v>1.6</v>
      </c>
      <c r="BA9" s="12">
        <v>141</v>
      </c>
      <c r="BB9" s="12">
        <v>6.4</v>
      </c>
      <c r="BC9" s="12">
        <v>1.19</v>
      </c>
      <c r="BD9" s="10">
        <v>5</v>
      </c>
      <c r="BE9" s="6" t="s">
        <v>14</v>
      </c>
      <c r="BF9" s="6" t="s">
        <v>11</v>
      </c>
      <c r="BG9" s="6" t="s">
        <v>12</v>
      </c>
      <c r="BH9" s="6" t="s">
        <v>13</v>
      </c>
      <c r="BI9" s="173"/>
      <c r="BJ9" s="173"/>
      <c r="BK9" s="5"/>
      <c r="BL9" s="12"/>
      <c r="BM9" s="12"/>
      <c r="BN9" s="12"/>
      <c r="BO9" s="12"/>
      <c r="BP9" s="10"/>
      <c r="BQ9" s="6"/>
      <c r="BR9" s="6"/>
      <c r="BS9" s="6"/>
      <c r="BT9" s="6"/>
    </row>
    <row r="10" spans="1:72" ht="16.5">
      <c r="A10" s="173"/>
      <c r="B10" s="173"/>
      <c r="C10" s="5">
        <v>37415</v>
      </c>
      <c r="D10" s="7">
        <v>3</v>
      </c>
      <c r="E10" s="7">
        <v>51.5</v>
      </c>
      <c r="F10" s="7">
        <v>0.4</v>
      </c>
      <c r="G10" s="7">
        <v>10.8</v>
      </c>
      <c r="H10" s="6">
        <v>7.25</v>
      </c>
      <c r="I10" s="6" t="s">
        <v>12</v>
      </c>
      <c r="J10" s="6" t="s">
        <v>13</v>
      </c>
      <c r="K10" s="6" t="s">
        <v>11</v>
      </c>
      <c r="L10" s="6" t="s">
        <v>11</v>
      </c>
      <c r="M10" s="179"/>
      <c r="N10" s="179"/>
      <c r="O10" s="8">
        <v>37415</v>
      </c>
      <c r="P10" s="9">
        <v>6.8</v>
      </c>
      <c r="Q10" s="9">
        <v>54.8</v>
      </c>
      <c r="R10" s="9">
        <v>0.4</v>
      </c>
      <c r="S10" s="9">
        <v>9.25</v>
      </c>
      <c r="T10" s="6">
        <v>8</v>
      </c>
      <c r="U10" s="6" t="s">
        <v>13</v>
      </c>
      <c r="V10" s="6" t="s">
        <v>13</v>
      </c>
      <c r="W10" s="6" t="s">
        <v>11</v>
      </c>
      <c r="X10" s="6" t="s">
        <v>11</v>
      </c>
      <c r="Y10" s="181"/>
      <c r="Z10" s="181"/>
      <c r="AA10" s="5">
        <v>37415</v>
      </c>
      <c r="AB10" s="7">
        <v>21.2</v>
      </c>
      <c r="AC10" s="7">
        <v>42.2</v>
      </c>
      <c r="AD10" s="7">
        <v>1.2</v>
      </c>
      <c r="AE10" s="7">
        <v>7.64</v>
      </c>
      <c r="AF10" s="6">
        <v>8.25</v>
      </c>
      <c r="AG10" s="6" t="s">
        <v>11</v>
      </c>
      <c r="AH10" s="6" t="s">
        <v>12</v>
      </c>
      <c r="AI10" s="6" t="s">
        <v>11</v>
      </c>
      <c r="AJ10" s="6" t="s">
        <v>11</v>
      </c>
      <c r="AK10" s="169"/>
      <c r="AL10" s="171"/>
      <c r="AM10" s="5">
        <v>37415</v>
      </c>
      <c r="AN10" s="7">
        <v>12.7</v>
      </c>
      <c r="AO10" s="7">
        <v>79.2</v>
      </c>
      <c r="AP10" s="7">
        <v>0</v>
      </c>
      <c r="AQ10" s="7">
        <v>10.6</v>
      </c>
      <c r="AR10" s="10">
        <v>8</v>
      </c>
      <c r="AS10" s="6" t="s">
        <v>13</v>
      </c>
      <c r="AT10" s="6" t="s">
        <v>13</v>
      </c>
      <c r="AU10" s="6" t="s">
        <v>11</v>
      </c>
      <c r="AV10" s="6" t="s">
        <v>11</v>
      </c>
      <c r="AW10" s="173"/>
      <c r="AX10" s="173"/>
      <c r="AY10" s="5">
        <v>37415</v>
      </c>
      <c r="AZ10" s="12">
        <v>3.4</v>
      </c>
      <c r="BA10" s="12">
        <v>125</v>
      </c>
      <c r="BB10" s="12">
        <v>5</v>
      </c>
      <c r="BC10" s="12">
        <v>1.43</v>
      </c>
      <c r="BD10" s="10">
        <v>5.5</v>
      </c>
      <c r="BE10" s="6" t="s">
        <v>12</v>
      </c>
      <c r="BF10" s="6" t="s">
        <v>11</v>
      </c>
      <c r="BG10" s="6" t="s">
        <v>12</v>
      </c>
      <c r="BH10" s="6" t="s">
        <v>13</v>
      </c>
      <c r="BI10" s="173"/>
      <c r="BJ10" s="173"/>
      <c r="BK10" s="5"/>
      <c r="BL10" s="12"/>
      <c r="BM10" s="12"/>
      <c r="BN10" s="12"/>
      <c r="BO10" s="12"/>
      <c r="BP10" s="10"/>
      <c r="BQ10" s="6"/>
      <c r="BR10" s="6"/>
      <c r="BS10" s="6"/>
      <c r="BT10" s="6"/>
    </row>
    <row r="11" spans="1:72" ht="16.5">
      <c r="A11" s="173"/>
      <c r="B11" s="173"/>
      <c r="C11" s="5">
        <v>37457</v>
      </c>
      <c r="D11" s="7">
        <v>11.7</v>
      </c>
      <c r="E11" s="7">
        <v>38.3</v>
      </c>
      <c r="F11" s="7">
        <v>2</v>
      </c>
      <c r="G11" s="7">
        <v>12</v>
      </c>
      <c r="H11" s="6">
        <v>6.25</v>
      </c>
      <c r="I11" s="6" t="s">
        <v>13</v>
      </c>
      <c r="J11" s="6" t="s">
        <v>12</v>
      </c>
      <c r="K11" s="6" t="s">
        <v>13</v>
      </c>
      <c r="L11" s="6" t="s">
        <v>11</v>
      </c>
      <c r="M11" s="179"/>
      <c r="N11" s="179"/>
      <c r="O11" s="8">
        <v>37457</v>
      </c>
      <c r="P11" s="9">
        <v>11.9</v>
      </c>
      <c r="Q11" s="9">
        <v>44.3</v>
      </c>
      <c r="R11" s="9">
        <v>0.8</v>
      </c>
      <c r="S11" s="9">
        <v>5.35</v>
      </c>
      <c r="T11" s="6">
        <v>7.25</v>
      </c>
      <c r="U11" s="6" t="s">
        <v>13</v>
      </c>
      <c r="V11" s="6" t="s">
        <v>12</v>
      </c>
      <c r="W11" s="6" t="s">
        <v>11</v>
      </c>
      <c r="X11" s="6" t="s">
        <v>11</v>
      </c>
      <c r="Y11" s="181"/>
      <c r="Z11" s="181"/>
      <c r="AA11" s="5">
        <v>37457</v>
      </c>
      <c r="AB11" s="7">
        <v>8.1</v>
      </c>
      <c r="AC11" s="7">
        <v>25.3</v>
      </c>
      <c r="AD11" s="7">
        <v>2.7</v>
      </c>
      <c r="AE11" s="7">
        <v>4.34</v>
      </c>
      <c r="AF11" s="6">
        <v>6.25</v>
      </c>
      <c r="AG11" s="6" t="s">
        <v>13</v>
      </c>
      <c r="AH11" s="6" t="s">
        <v>12</v>
      </c>
      <c r="AI11" s="6" t="s">
        <v>13</v>
      </c>
      <c r="AJ11" s="6" t="s">
        <v>11</v>
      </c>
      <c r="AK11" s="169"/>
      <c r="AL11" s="171"/>
      <c r="AM11" s="5">
        <v>37457</v>
      </c>
      <c r="AN11" s="7">
        <v>7.6</v>
      </c>
      <c r="AO11" s="7">
        <v>28.2</v>
      </c>
      <c r="AP11" s="7">
        <v>4</v>
      </c>
      <c r="AQ11" s="7">
        <v>2</v>
      </c>
      <c r="AR11" s="10">
        <v>5.25</v>
      </c>
      <c r="AS11" s="6" t="s">
        <v>13</v>
      </c>
      <c r="AT11" s="6" t="s">
        <v>12</v>
      </c>
      <c r="AU11" s="6" t="s">
        <v>13</v>
      </c>
      <c r="AV11" s="6" t="s">
        <v>13</v>
      </c>
      <c r="AW11" s="173"/>
      <c r="AX11" s="173"/>
      <c r="AY11" s="5">
        <v>37457</v>
      </c>
      <c r="AZ11" s="12">
        <v>16.5</v>
      </c>
      <c r="BA11" s="12">
        <v>1270</v>
      </c>
      <c r="BB11" s="12">
        <v>5.2</v>
      </c>
      <c r="BC11" s="12">
        <v>1.18</v>
      </c>
      <c r="BD11" s="10">
        <v>7.25</v>
      </c>
      <c r="BE11" s="6" t="s">
        <v>11</v>
      </c>
      <c r="BF11" s="6" t="s">
        <v>11</v>
      </c>
      <c r="BG11" s="6" t="s">
        <v>12</v>
      </c>
      <c r="BH11" s="6" t="s">
        <v>13</v>
      </c>
      <c r="BI11" s="173"/>
      <c r="BJ11" s="173"/>
      <c r="BK11" s="5"/>
      <c r="BL11" s="12"/>
      <c r="BM11" s="12"/>
      <c r="BN11" s="12"/>
      <c r="BO11" s="12"/>
      <c r="BP11" s="10"/>
      <c r="BQ11" s="6"/>
      <c r="BR11" s="6"/>
      <c r="BS11" s="6"/>
      <c r="BT11" s="6"/>
    </row>
    <row r="12" spans="1:72" ht="16.5">
      <c r="A12" s="173"/>
      <c r="B12" s="173"/>
      <c r="C12" s="5">
        <v>37478</v>
      </c>
      <c r="D12" s="7">
        <v>16.8</v>
      </c>
      <c r="E12" s="7">
        <v>40.1</v>
      </c>
      <c r="F12" s="7">
        <v>0.2</v>
      </c>
      <c r="G12" s="7">
        <v>8.57</v>
      </c>
      <c r="H12" s="6">
        <v>8.25</v>
      </c>
      <c r="I12" s="6" t="s">
        <v>11</v>
      </c>
      <c r="J12" s="6" t="s">
        <v>12</v>
      </c>
      <c r="K12" s="6" t="s">
        <v>11</v>
      </c>
      <c r="L12" s="6" t="s">
        <v>11</v>
      </c>
      <c r="M12" s="179"/>
      <c r="N12" s="179"/>
      <c r="O12" s="8">
        <v>37478</v>
      </c>
      <c r="P12" s="9">
        <v>22.9</v>
      </c>
      <c r="Q12" s="9">
        <v>81.5</v>
      </c>
      <c r="R12" s="9">
        <v>0.7</v>
      </c>
      <c r="S12" s="9">
        <v>10.1</v>
      </c>
      <c r="T12" s="6">
        <v>9</v>
      </c>
      <c r="U12" s="6" t="s">
        <v>11</v>
      </c>
      <c r="V12" s="6" t="s">
        <v>13</v>
      </c>
      <c r="W12" s="6" t="s">
        <v>11</v>
      </c>
      <c r="X12" s="6" t="s">
        <v>11</v>
      </c>
      <c r="Y12" s="181"/>
      <c r="Z12" s="181"/>
      <c r="AA12" s="5">
        <v>37478</v>
      </c>
      <c r="AB12" s="7">
        <v>10.5</v>
      </c>
      <c r="AC12" s="7">
        <v>45.2</v>
      </c>
      <c r="AD12" s="7">
        <v>5.4</v>
      </c>
      <c r="AE12" s="7">
        <v>9.13</v>
      </c>
      <c r="AF12" s="6">
        <v>5.5</v>
      </c>
      <c r="AG12" s="6" t="s">
        <v>13</v>
      </c>
      <c r="AH12" s="6" t="s">
        <v>12</v>
      </c>
      <c r="AI12" s="6" t="s">
        <v>12</v>
      </c>
      <c r="AJ12" s="6" t="s">
        <v>11</v>
      </c>
      <c r="AK12" s="169"/>
      <c r="AL12" s="171"/>
      <c r="AM12" s="5">
        <v>37478</v>
      </c>
      <c r="AN12" s="7">
        <v>13.2</v>
      </c>
      <c r="AO12" s="7">
        <v>69.5</v>
      </c>
      <c r="AP12" s="7">
        <v>6</v>
      </c>
      <c r="AQ12" s="7">
        <v>5.35</v>
      </c>
      <c r="AR12" s="10">
        <v>6.25</v>
      </c>
      <c r="AS12" s="6" t="s">
        <v>13</v>
      </c>
      <c r="AT12" s="6" t="s">
        <v>13</v>
      </c>
      <c r="AU12" s="6" t="s">
        <v>12</v>
      </c>
      <c r="AV12" s="6" t="s">
        <v>11</v>
      </c>
      <c r="AW12" s="173"/>
      <c r="AX12" s="173"/>
      <c r="AY12" s="5">
        <v>37478</v>
      </c>
      <c r="AZ12" s="12">
        <v>6.6</v>
      </c>
      <c r="BA12" s="12">
        <v>57.3</v>
      </c>
      <c r="BB12" s="12">
        <v>4.9</v>
      </c>
      <c r="BC12" s="12">
        <v>2.27</v>
      </c>
      <c r="BD12" s="10">
        <v>5.25</v>
      </c>
      <c r="BE12" s="6" t="s">
        <v>13</v>
      </c>
      <c r="BF12" s="6" t="s">
        <v>13</v>
      </c>
      <c r="BG12" s="6" t="s">
        <v>12</v>
      </c>
      <c r="BH12" s="6" t="s">
        <v>13</v>
      </c>
      <c r="BI12" s="173"/>
      <c r="BJ12" s="173"/>
      <c r="BK12" s="5"/>
      <c r="BL12" s="12"/>
      <c r="BM12" s="12"/>
      <c r="BN12" s="12"/>
      <c r="BO12" s="12"/>
      <c r="BP12" s="10"/>
      <c r="BQ12" s="6"/>
      <c r="BR12" s="6"/>
      <c r="BS12" s="6"/>
      <c r="BT12" s="6"/>
    </row>
    <row r="13" spans="1:72" ht="16.5">
      <c r="A13" s="173"/>
      <c r="B13" s="173"/>
      <c r="C13" s="5">
        <v>37516</v>
      </c>
      <c r="D13" s="7">
        <v>38.3</v>
      </c>
      <c r="E13" s="7">
        <v>53</v>
      </c>
      <c r="F13" s="7">
        <v>0</v>
      </c>
      <c r="G13" s="7">
        <v>21.4</v>
      </c>
      <c r="H13" s="6">
        <v>9</v>
      </c>
      <c r="I13" s="6" t="s">
        <v>11</v>
      </c>
      <c r="J13" s="6" t="s">
        <v>13</v>
      </c>
      <c r="K13" s="6" t="s">
        <v>11</v>
      </c>
      <c r="L13" s="6" t="s">
        <v>11</v>
      </c>
      <c r="M13" s="179"/>
      <c r="N13" s="179"/>
      <c r="O13" s="8">
        <v>37516</v>
      </c>
      <c r="P13" s="9">
        <v>22.7</v>
      </c>
      <c r="Q13" s="9">
        <v>35.3</v>
      </c>
      <c r="R13" s="9">
        <v>2</v>
      </c>
      <c r="S13" s="9">
        <v>14.4</v>
      </c>
      <c r="T13" s="6">
        <v>7.25</v>
      </c>
      <c r="U13" s="6" t="s">
        <v>11</v>
      </c>
      <c r="V13" s="6" t="s">
        <v>12</v>
      </c>
      <c r="W13" s="6" t="s">
        <v>13</v>
      </c>
      <c r="X13" s="6" t="s">
        <v>11</v>
      </c>
      <c r="Y13" s="181"/>
      <c r="Z13" s="181"/>
      <c r="AA13" s="5">
        <v>37516</v>
      </c>
      <c r="AB13" s="7">
        <v>13.7</v>
      </c>
      <c r="AC13" s="7">
        <v>36.7</v>
      </c>
      <c r="AD13" s="7">
        <v>6</v>
      </c>
      <c r="AE13" s="7">
        <v>10.4</v>
      </c>
      <c r="AF13" s="6">
        <v>5.5</v>
      </c>
      <c r="AG13" s="6" t="s">
        <v>13</v>
      </c>
      <c r="AH13" s="6" t="s">
        <v>12</v>
      </c>
      <c r="AI13" s="6" t="s">
        <v>12</v>
      </c>
      <c r="AJ13" s="6" t="s">
        <v>11</v>
      </c>
      <c r="AK13" s="169"/>
      <c r="AL13" s="171"/>
      <c r="AM13" s="5">
        <v>37516</v>
      </c>
      <c r="AN13" s="7">
        <v>7.9</v>
      </c>
      <c r="AO13" s="7">
        <v>76</v>
      </c>
      <c r="AP13" s="7">
        <v>5.6</v>
      </c>
      <c r="AQ13" s="7">
        <v>6.72</v>
      </c>
      <c r="AR13" s="10">
        <v>6.25</v>
      </c>
      <c r="AS13" s="6" t="s">
        <v>13</v>
      </c>
      <c r="AT13" s="6" t="s">
        <v>13</v>
      </c>
      <c r="AU13" s="6" t="s">
        <v>12</v>
      </c>
      <c r="AV13" s="6" t="s">
        <v>11</v>
      </c>
      <c r="AW13" s="173"/>
      <c r="AX13" s="173"/>
      <c r="AY13" s="5">
        <v>37516</v>
      </c>
      <c r="AZ13" s="12">
        <v>7.4</v>
      </c>
      <c r="BA13" s="12">
        <v>96.2</v>
      </c>
      <c r="BB13" s="12">
        <v>5.8</v>
      </c>
      <c r="BC13" s="12">
        <v>3.01</v>
      </c>
      <c r="BD13" s="10">
        <v>6.25</v>
      </c>
      <c r="BE13" s="6" t="s">
        <v>13</v>
      </c>
      <c r="BF13" s="6" t="s">
        <v>13</v>
      </c>
      <c r="BG13" s="6" t="s">
        <v>12</v>
      </c>
      <c r="BH13" s="6" t="s">
        <v>11</v>
      </c>
      <c r="BI13" s="173"/>
      <c r="BJ13" s="173"/>
      <c r="BK13" s="5"/>
      <c r="BL13" s="12"/>
      <c r="BM13" s="12"/>
      <c r="BN13" s="12"/>
      <c r="BO13" s="12"/>
      <c r="BP13" s="10"/>
      <c r="BQ13" s="6"/>
      <c r="BR13" s="6"/>
      <c r="BS13" s="6"/>
      <c r="BT13" s="6"/>
    </row>
    <row r="14" spans="1:72" ht="16.5">
      <c r="A14" s="173"/>
      <c r="B14" s="173"/>
      <c r="C14" s="5">
        <v>37545</v>
      </c>
      <c r="D14" s="7">
        <v>20.1</v>
      </c>
      <c r="E14" s="7">
        <v>22.8</v>
      </c>
      <c r="F14" s="7">
        <v>0</v>
      </c>
      <c r="G14" s="7">
        <v>12.2</v>
      </c>
      <c r="H14" s="6">
        <v>8.25</v>
      </c>
      <c r="I14" s="6" t="s">
        <v>11</v>
      </c>
      <c r="J14" s="6" t="s">
        <v>12</v>
      </c>
      <c r="K14" s="6" t="s">
        <v>11</v>
      </c>
      <c r="L14" s="6" t="s">
        <v>11</v>
      </c>
      <c r="M14" s="179"/>
      <c r="N14" s="179"/>
      <c r="O14" s="8">
        <v>37545</v>
      </c>
      <c r="P14" s="9">
        <v>15.9</v>
      </c>
      <c r="Q14" s="9">
        <v>21.8</v>
      </c>
      <c r="R14" s="9">
        <v>0</v>
      </c>
      <c r="S14" s="9">
        <v>14.8</v>
      </c>
      <c r="T14" s="6">
        <v>8.25</v>
      </c>
      <c r="U14" s="6" t="s">
        <v>11</v>
      </c>
      <c r="V14" s="6" t="s">
        <v>12</v>
      </c>
      <c r="W14" s="6" t="s">
        <v>11</v>
      </c>
      <c r="X14" s="6" t="s">
        <v>11</v>
      </c>
      <c r="Y14" s="181"/>
      <c r="Z14" s="181"/>
      <c r="AA14" s="5">
        <v>37545</v>
      </c>
      <c r="AB14" s="7">
        <v>20.7</v>
      </c>
      <c r="AC14" s="7">
        <v>127</v>
      </c>
      <c r="AD14" s="7">
        <v>0</v>
      </c>
      <c r="AE14" s="7">
        <v>15</v>
      </c>
      <c r="AF14" s="6">
        <v>10</v>
      </c>
      <c r="AG14" s="6" t="s">
        <v>11</v>
      </c>
      <c r="AH14" s="6" t="s">
        <v>11</v>
      </c>
      <c r="AI14" s="6" t="s">
        <v>11</v>
      </c>
      <c r="AJ14" s="6" t="s">
        <v>11</v>
      </c>
      <c r="AK14" s="169"/>
      <c r="AL14" s="171"/>
      <c r="AM14" s="5">
        <v>37545</v>
      </c>
      <c r="AN14" s="7">
        <v>20.4</v>
      </c>
      <c r="AO14" s="7">
        <v>25.4</v>
      </c>
      <c r="AP14" s="7">
        <v>0.4</v>
      </c>
      <c r="AQ14" s="7">
        <v>13.2</v>
      </c>
      <c r="AR14" s="10">
        <v>8.25</v>
      </c>
      <c r="AS14" s="6" t="s">
        <v>11</v>
      </c>
      <c r="AT14" s="6" t="s">
        <v>12</v>
      </c>
      <c r="AU14" s="6" t="s">
        <v>11</v>
      </c>
      <c r="AV14" s="6" t="s">
        <v>11</v>
      </c>
      <c r="AW14" s="173"/>
      <c r="AX14" s="173"/>
      <c r="AY14" s="5">
        <v>37545</v>
      </c>
      <c r="AZ14" s="12">
        <v>5.5</v>
      </c>
      <c r="BA14" s="12">
        <v>60.8</v>
      </c>
      <c r="BB14" s="12">
        <v>5.8</v>
      </c>
      <c r="BC14" s="12">
        <v>3.55</v>
      </c>
      <c r="BD14" s="10">
        <v>6.25</v>
      </c>
      <c r="BE14" s="6" t="s">
        <v>13</v>
      </c>
      <c r="BF14" s="6" t="s">
        <v>13</v>
      </c>
      <c r="BG14" s="6" t="s">
        <v>12</v>
      </c>
      <c r="BH14" s="6" t="s">
        <v>11</v>
      </c>
      <c r="BI14" s="173"/>
      <c r="BJ14" s="173"/>
      <c r="BK14" s="5"/>
      <c r="BL14" s="12"/>
      <c r="BM14" s="12"/>
      <c r="BN14" s="12"/>
      <c r="BO14" s="12"/>
      <c r="BP14" s="10"/>
      <c r="BQ14" s="6"/>
      <c r="BR14" s="6"/>
      <c r="BS14" s="6"/>
      <c r="BT14" s="6"/>
    </row>
    <row r="15" spans="1:72" ht="16.5">
      <c r="A15" s="173"/>
      <c r="B15" s="173"/>
      <c r="C15" s="5">
        <v>37575</v>
      </c>
      <c r="D15" s="7">
        <v>66.3</v>
      </c>
      <c r="E15" s="7">
        <v>43.2</v>
      </c>
      <c r="F15" s="7">
        <v>0</v>
      </c>
      <c r="G15" s="7">
        <v>54.3</v>
      </c>
      <c r="H15" s="6">
        <v>8.25</v>
      </c>
      <c r="I15" s="6" t="s">
        <v>11</v>
      </c>
      <c r="J15" s="6" t="s">
        <v>12</v>
      </c>
      <c r="K15" s="6" t="s">
        <v>11</v>
      </c>
      <c r="L15" s="6" t="s">
        <v>11</v>
      </c>
      <c r="M15" s="179"/>
      <c r="N15" s="179"/>
      <c r="O15" s="8">
        <v>37575</v>
      </c>
      <c r="P15" s="9">
        <v>54.7</v>
      </c>
      <c r="Q15" s="9">
        <v>31.6</v>
      </c>
      <c r="R15" s="9">
        <v>0</v>
      </c>
      <c r="S15" s="9">
        <v>49.1</v>
      </c>
      <c r="T15" s="6">
        <v>8.25</v>
      </c>
      <c r="U15" s="6" t="s">
        <v>11</v>
      </c>
      <c r="V15" s="6" t="s">
        <v>12</v>
      </c>
      <c r="W15" s="6" t="s">
        <v>11</v>
      </c>
      <c r="X15" s="6" t="s">
        <v>11</v>
      </c>
      <c r="Y15" s="181"/>
      <c r="Z15" s="181"/>
      <c r="AA15" s="5">
        <v>37575</v>
      </c>
      <c r="AB15" s="7">
        <v>22.6</v>
      </c>
      <c r="AC15" s="7">
        <v>25.8</v>
      </c>
      <c r="AD15" s="7">
        <v>0</v>
      </c>
      <c r="AE15" s="7">
        <v>36.1</v>
      </c>
      <c r="AF15" s="6">
        <v>8.25</v>
      </c>
      <c r="AG15" s="6" t="s">
        <v>11</v>
      </c>
      <c r="AH15" s="6" t="s">
        <v>12</v>
      </c>
      <c r="AI15" s="6" t="s">
        <v>11</v>
      </c>
      <c r="AJ15" s="6" t="s">
        <v>11</v>
      </c>
      <c r="AK15" s="169"/>
      <c r="AL15" s="171"/>
      <c r="AM15" s="5">
        <v>37575</v>
      </c>
      <c r="AN15" s="7">
        <v>13.1</v>
      </c>
      <c r="AO15" s="7">
        <v>28.1</v>
      </c>
      <c r="AP15" s="7">
        <v>4.8</v>
      </c>
      <c r="AQ15" s="7">
        <v>16.2</v>
      </c>
      <c r="AR15" s="10">
        <v>5.5</v>
      </c>
      <c r="AS15" s="6" t="s">
        <v>13</v>
      </c>
      <c r="AT15" s="6" t="s">
        <v>12</v>
      </c>
      <c r="AU15" s="6" t="s">
        <v>12</v>
      </c>
      <c r="AV15" s="6" t="s">
        <v>11</v>
      </c>
      <c r="AW15" s="173"/>
      <c r="AX15" s="173"/>
      <c r="AY15" s="5">
        <v>37575</v>
      </c>
      <c r="AZ15" s="12">
        <v>6.2</v>
      </c>
      <c r="BA15" s="12">
        <v>42.5</v>
      </c>
      <c r="BB15" s="12">
        <v>5.1</v>
      </c>
      <c r="BC15" s="12">
        <v>5.43</v>
      </c>
      <c r="BD15" s="10">
        <v>5.5</v>
      </c>
      <c r="BE15" s="6" t="s">
        <v>13</v>
      </c>
      <c r="BF15" s="6" t="s">
        <v>12</v>
      </c>
      <c r="BG15" s="6" t="s">
        <v>12</v>
      </c>
      <c r="BH15" s="6" t="s">
        <v>11</v>
      </c>
      <c r="BI15" s="173"/>
      <c r="BJ15" s="173"/>
      <c r="BK15" s="5"/>
      <c r="BL15" s="12"/>
      <c r="BM15" s="12"/>
      <c r="BN15" s="12"/>
      <c r="BO15" s="12"/>
      <c r="BP15" s="10"/>
      <c r="BQ15" s="6"/>
      <c r="BR15" s="6"/>
      <c r="BS15" s="6"/>
      <c r="BT15" s="6"/>
    </row>
    <row r="16" spans="1:72" ht="17.25" thickBot="1">
      <c r="A16" s="174"/>
      <c r="B16" s="174"/>
      <c r="C16" s="5">
        <v>37593</v>
      </c>
      <c r="D16" s="7">
        <v>85</v>
      </c>
      <c r="E16" s="7">
        <v>55.5</v>
      </c>
      <c r="F16" s="7">
        <v>0</v>
      </c>
      <c r="G16" s="7">
        <v>60</v>
      </c>
      <c r="H16" s="6">
        <v>9</v>
      </c>
      <c r="I16" s="6" t="s">
        <v>11</v>
      </c>
      <c r="J16" s="6" t="s">
        <v>13</v>
      </c>
      <c r="K16" s="6" t="s">
        <v>11</v>
      </c>
      <c r="L16" s="6" t="s">
        <v>11</v>
      </c>
      <c r="M16" s="179"/>
      <c r="N16" s="179"/>
      <c r="O16" s="8">
        <v>37593</v>
      </c>
      <c r="P16" s="9">
        <v>67.8</v>
      </c>
      <c r="Q16" s="9">
        <v>44.8</v>
      </c>
      <c r="R16" s="9">
        <v>0</v>
      </c>
      <c r="S16" s="9">
        <v>59.4</v>
      </c>
      <c r="T16" s="6">
        <v>8.25</v>
      </c>
      <c r="U16" s="6" t="s">
        <v>11</v>
      </c>
      <c r="V16" s="6" t="s">
        <v>12</v>
      </c>
      <c r="W16" s="6" t="s">
        <v>11</v>
      </c>
      <c r="X16" s="6" t="s">
        <v>11</v>
      </c>
      <c r="Y16" s="182"/>
      <c r="Z16" s="182"/>
      <c r="AA16" s="5">
        <v>37593</v>
      </c>
      <c r="AB16" s="7">
        <v>30</v>
      </c>
      <c r="AC16" s="7">
        <v>37.8</v>
      </c>
      <c r="AD16" s="7">
        <v>0</v>
      </c>
      <c r="AE16" s="7">
        <v>43.5</v>
      </c>
      <c r="AF16" s="6">
        <v>8.25</v>
      </c>
      <c r="AG16" s="6" t="s">
        <v>11</v>
      </c>
      <c r="AH16" s="6" t="s">
        <v>12</v>
      </c>
      <c r="AI16" s="6" t="s">
        <v>11</v>
      </c>
      <c r="AJ16" s="6" t="s">
        <v>11</v>
      </c>
      <c r="AK16" s="169"/>
      <c r="AL16" s="172"/>
      <c r="AM16" s="5">
        <v>37593</v>
      </c>
      <c r="AN16" s="7">
        <v>10.9</v>
      </c>
      <c r="AO16" s="7">
        <v>127</v>
      </c>
      <c r="AP16" s="7">
        <v>4.7</v>
      </c>
      <c r="AQ16" s="7">
        <v>19.3</v>
      </c>
      <c r="AR16" s="10">
        <v>7.25</v>
      </c>
      <c r="AS16" s="6" t="s">
        <v>13</v>
      </c>
      <c r="AT16" s="6" t="s">
        <v>11</v>
      </c>
      <c r="AU16" s="6" t="s">
        <v>12</v>
      </c>
      <c r="AV16" s="6" t="s">
        <v>11</v>
      </c>
      <c r="AW16" s="174"/>
      <c r="AX16" s="174"/>
      <c r="AY16" s="5">
        <v>37593</v>
      </c>
      <c r="AZ16" s="13">
        <v>6.6</v>
      </c>
      <c r="BA16" s="13">
        <v>84</v>
      </c>
      <c r="BB16" s="13">
        <v>4.6</v>
      </c>
      <c r="BC16" s="13">
        <v>5.96</v>
      </c>
      <c r="BD16" s="10">
        <v>6.25</v>
      </c>
      <c r="BE16" s="6" t="s">
        <v>13</v>
      </c>
      <c r="BF16" s="6" t="s">
        <v>13</v>
      </c>
      <c r="BG16" s="6" t="s">
        <v>12</v>
      </c>
      <c r="BH16" s="6" t="s">
        <v>11</v>
      </c>
      <c r="BI16" s="174"/>
      <c r="BJ16" s="174"/>
      <c r="BK16" s="5"/>
      <c r="BL16" s="13"/>
      <c r="BM16" s="13"/>
      <c r="BN16" s="13"/>
      <c r="BO16" s="13"/>
      <c r="BP16" s="10"/>
      <c r="BQ16" s="6"/>
      <c r="BR16" s="6"/>
      <c r="BS16" s="6"/>
      <c r="BT16" s="6"/>
    </row>
    <row r="17" spans="1:72" ht="18" thickBot="1" thickTop="1">
      <c r="A17" s="14">
        <v>91</v>
      </c>
      <c r="B17" s="15" t="s">
        <v>10</v>
      </c>
      <c r="C17" s="16" t="s">
        <v>15</v>
      </c>
      <c r="D17" s="18">
        <v>32.44166666666667</v>
      </c>
      <c r="E17" s="18">
        <v>66.13333333333334</v>
      </c>
      <c r="F17" s="18">
        <v>0.21666666666666667</v>
      </c>
      <c r="G17" s="18">
        <v>22.397499999999997</v>
      </c>
      <c r="H17" s="18">
        <f>AVERAGE(H5:H16)</f>
        <v>8.083333333333334</v>
      </c>
      <c r="I17" s="17" t="str">
        <f>IF(D17&lt;3,"1",IF(D17&lt;5,"3",IF(D17&lt;=15,"6",IF(D17&gt;15,"10"))))</f>
        <v>10</v>
      </c>
      <c r="J17" s="17" t="str">
        <f>IF(E17&lt;20,"1",IF(E17&lt;=49,"3",IF(E17&lt;=100,"6",IF(E17&gt;100,"10"))))</f>
        <v>6</v>
      </c>
      <c r="K17" s="17" t="str">
        <f>IF(F17&gt;6.5,"1",IF(F17&gt;=4.6,"3",IF(F17&gt;=2,"6",IF(F17&gt;=0,"10"))))</f>
        <v>10</v>
      </c>
      <c r="L17" s="17" t="str">
        <f>IF(G17&lt;0.5,"1",IF(G17&lt;1,"3",IF(G17&lt;=3,"6",IF(G17&gt;=3,"10"))))</f>
        <v>10</v>
      </c>
      <c r="M17" s="19">
        <v>91</v>
      </c>
      <c r="N17" s="20" t="s">
        <v>10</v>
      </c>
      <c r="O17" s="16" t="s">
        <v>15</v>
      </c>
      <c r="P17" s="18">
        <v>27.008333333333336</v>
      </c>
      <c r="Q17" s="18">
        <v>73.72499999999998</v>
      </c>
      <c r="R17" s="18">
        <v>0.4583333333333333</v>
      </c>
      <c r="S17" s="18">
        <v>21.578333333333333</v>
      </c>
      <c r="T17" s="18">
        <f>AVERAGE(T5:T16)</f>
        <v>7.958333333333333</v>
      </c>
      <c r="U17" s="17" t="str">
        <f>IF(U200&lt;3,"1",IF(U200&lt;5,"3",IF(U200&lt;=15,"6",IF(U200&gt;15,"10"))))</f>
        <v>10</v>
      </c>
      <c r="V17" s="17" t="str">
        <f>IF(V200&lt;20,"1",IF(V200&lt;=49,"3",IF(V200&lt;=100,"6",IF(V200&gt;100,"10"))))</f>
        <v>10</v>
      </c>
      <c r="W17" s="17" t="str">
        <f>IF(W200&gt;6.5,"1",IF(W200&gt;=4.6,"3",IF(W200&gt;=2,"6",IF(W200&gt;=0,"10"))))</f>
        <v>1</v>
      </c>
      <c r="X17" s="17" t="str">
        <f>IF(X200&lt;0.5,"1",IF(X200&lt;1,"3",IF(X200&lt;=3,"6",IF(X200&gt;=3,"10"))))</f>
        <v>10</v>
      </c>
      <c r="Y17" s="21">
        <v>91</v>
      </c>
      <c r="Z17" s="21" t="s">
        <v>16</v>
      </c>
      <c r="AA17" s="22" t="s">
        <v>15</v>
      </c>
      <c r="AB17" s="18">
        <v>19.28333333333333</v>
      </c>
      <c r="AC17" s="18">
        <v>51.408333333333324</v>
      </c>
      <c r="AD17" s="18">
        <v>1.2916666666666667</v>
      </c>
      <c r="AE17" s="18">
        <v>19.950833333333332</v>
      </c>
      <c r="AF17" s="18">
        <f>AVERAGE(AF5:AF16)</f>
        <v>7.895833333333333</v>
      </c>
      <c r="AG17" s="17" t="str">
        <f>IF(AB17&lt;3,"1",IF(AB17&lt;5,"3",IF(AB17&lt;=15,"6",IF(AB17&gt;15,"10"))))</f>
        <v>10</v>
      </c>
      <c r="AH17" s="17" t="str">
        <f>IF(AC17&lt;20,"1",IF(AC17&lt;=49,"3",IF(AC17&lt;=100,"6",IF(AC17&gt;100,"10"))))</f>
        <v>6</v>
      </c>
      <c r="AI17" s="17" t="str">
        <f>IF(AD17&gt;6.5,"1",IF(AD17&gt;=4.6,"3",IF(AD17&gt;=2,"6",IF(AD17&gt;=0,"10"))))</f>
        <v>10</v>
      </c>
      <c r="AJ17" s="17" t="str">
        <f>IF(AE17&lt;0.5,"1",IF(AE17&lt;1,"3",IF(AE17&lt;=3,"6",IF(AE17&gt;=3,"10"))))</f>
        <v>10</v>
      </c>
      <c r="AK17" s="21">
        <v>91</v>
      </c>
      <c r="AL17" s="21" t="s">
        <v>16</v>
      </c>
      <c r="AM17" s="22" t="s">
        <v>15</v>
      </c>
      <c r="AN17" s="18">
        <v>12.366666666666667</v>
      </c>
      <c r="AO17" s="18">
        <v>56.675000000000004</v>
      </c>
      <c r="AP17" s="18">
        <v>2.733333333333333</v>
      </c>
      <c r="AQ17" s="18">
        <v>12.755833333333333</v>
      </c>
      <c r="AR17" s="18">
        <f>AVERAGE(AR5:AR16)</f>
        <v>6.979166666666667</v>
      </c>
      <c r="AS17" s="17" t="str">
        <f>IF(AN17&lt;3,"1",IF(AN17&lt;5,"3",IF(AN17&lt;=15,"6",IF(AN17&gt;15,"10"))))</f>
        <v>6</v>
      </c>
      <c r="AT17" s="17" t="str">
        <f>IF(AO17&lt;20,"1",IF(AO17&lt;=49,"3",IF(AO17&lt;=100,"6",IF(AO17&gt;100,"10"))))</f>
        <v>6</v>
      </c>
      <c r="AU17" s="17" t="str">
        <f>IF(AP17&gt;6.5,"1",IF(AP17&gt;=4.6,"3",IF(AP17&gt;=2,"6",IF(AP17&gt;=0,"10"))))</f>
        <v>6</v>
      </c>
      <c r="AV17" s="17" t="str">
        <f>IF(AQ17&lt;0.5,"1",IF(AQ17&lt;1,"3",IF(AQ17&lt;=3,"6",IF(AQ17&gt;=3,"10"))))</f>
        <v>10</v>
      </c>
      <c r="AW17" s="21">
        <v>91</v>
      </c>
      <c r="AX17" s="21" t="s">
        <v>16</v>
      </c>
      <c r="AY17" s="22" t="s">
        <v>15</v>
      </c>
      <c r="AZ17" s="23">
        <v>5.933333333333333</v>
      </c>
      <c r="BA17" s="23">
        <v>171.45833333333334</v>
      </c>
      <c r="BB17" s="23">
        <v>5.5249999999999995</v>
      </c>
      <c r="BC17" s="23">
        <v>3.544166666666666</v>
      </c>
      <c r="BD17" s="18">
        <f>AVERAGE(BD5:BD16)</f>
        <v>5.520833333333333</v>
      </c>
      <c r="BE17" s="17" t="str">
        <f>IF(AZ17&lt;3,"1",IF(AZ17&lt;5,"3",IF(AZ17&lt;=15,"6",IF(AZ17&gt;15,"10"))))</f>
        <v>6</v>
      </c>
      <c r="BF17" s="17" t="str">
        <f>IF(BA17&lt;20,"1",IF(BA17&lt;=49,"3",IF(BA17&lt;=100,"6",IF(BA17&gt;100,"10"))))</f>
        <v>10</v>
      </c>
      <c r="BG17" s="17" t="str">
        <f>IF(BB17&gt;6.5,"1",IF(BB17&gt;=4.6,"3",IF(BB17&gt;=2,"6",IF(BB17&gt;=0,"10"))))</f>
        <v>3</v>
      </c>
      <c r="BH17" s="17" t="str">
        <f>IF(BC17&lt;0.5,"1",IF(BC17&lt;1,"3",IF(BC17&lt;=3,"6",IF(BC17&gt;=3,"10"))))</f>
        <v>10</v>
      </c>
      <c r="BI17" s="21">
        <v>91</v>
      </c>
      <c r="BJ17" s="21" t="s">
        <v>16</v>
      </c>
      <c r="BK17" s="22"/>
      <c r="BL17" s="23"/>
      <c r="BM17" s="23"/>
      <c r="BN17" s="23"/>
      <c r="BO17" s="23"/>
      <c r="BP17" s="18"/>
      <c r="BQ17" s="17"/>
      <c r="BR17" s="17"/>
      <c r="BS17" s="17"/>
      <c r="BT17" s="17"/>
    </row>
    <row r="18" spans="1:72" ht="17.25" thickTop="1">
      <c r="A18" s="175">
        <v>92</v>
      </c>
      <c r="B18" s="176" t="s">
        <v>10</v>
      </c>
      <c r="C18" s="5">
        <v>37635</v>
      </c>
      <c r="D18" s="7">
        <v>67.1</v>
      </c>
      <c r="E18" s="7">
        <v>38.6</v>
      </c>
      <c r="F18" s="7">
        <v>0</v>
      </c>
      <c r="G18" s="7">
        <v>53</v>
      </c>
      <c r="H18" s="6">
        <v>8.25</v>
      </c>
      <c r="I18" s="6" t="s">
        <v>11</v>
      </c>
      <c r="J18" s="6" t="s">
        <v>12</v>
      </c>
      <c r="K18" s="6" t="s">
        <v>11</v>
      </c>
      <c r="L18" s="6" t="s">
        <v>11</v>
      </c>
      <c r="M18" s="179">
        <v>92</v>
      </c>
      <c r="N18" s="179" t="s">
        <v>10</v>
      </c>
      <c r="O18" s="8">
        <v>37635</v>
      </c>
      <c r="P18" s="9">
        <v>63.1</v>
      </c>
      <c r="Q18" s="9">
        <v>51.5</v>
      </c>
      <c r="R18" s="9">
        <v>0</v>
      </c>
      <c r="S18" s="9">
        <v>56.7</v>
      </c>
      <c r="T18" s="6">
        <v>9</v>
      </c>
      <c r="U18" s="6" t="s">
        <v>11</v>
      </c>
      <c r="V18" s="6" t="s">
        <v>13</v>
      </c>
      <c r="W18" s="6" t="s">
        <v>11</v>
      </c>
      <c r="X18" s="6" t="s">
        <v>11</v>
      </c>
      <c r="Y18" s="180">
        <v>92</v>
      </c>
      <c r="Z18" s="180" t="s">
        <v>10</v>
      </c>
      <c r="AA18" s="5">
        <v>37635</v>
      </c>
      <c r="AB18" s="7">
        <v>36.9</v>
      </c>
      <c r="AC18" s="7">
        <v>28.8</v>
      </c>
      <c r="AD18" s="7">
        <v>0</v>
      </c>
      <c r="AE18" s="7">
        <v>42.4</v>
      </c>
      <c r="AF18" s="6">
        <v>8.25</v>
      </c>
      <c r="AG18" s="6" t="s">
        <v>11</v>
      </c>
      <c r="AH18" s="6" t="s">
        <v>12</v>
      </c>
      <c r="AI18" s="6" t="s">
        <v>11</v>
      </c>
      <c r="AJ18" s="6" t="s">
        <v>11</v>
      </c>
      <c r="AK18" s="169">
        <v>92</v>
      </c>
      <c r="AL18" s="183" t="s">
        <v>10</v>
      </c>
      <c r="AM18" s="5">
        <v>37635</v>
      </c>
      <c r="AN18" s="7">
        <v>13.2</v>
      </c>
      <c r="AO18" s="7">
        <v>29.1</v>
      </c>
      <c r="AP18" s="7">
        <v>0</v>
      </c>
      <c r="AQ18" s="7">
        <v>30.8</v>
      </c>
      <c r="AR18" s="10">
        <v>7.25</v>
      </c>
      <c r="AS18" s="6" t="s">
        <v>13</v>
      </c>
      <c r="AT18" s="6" t="s">
        <v>12</v>
      </c>
      <c r="AU18" s="6" t="s">
        <v>11</v>
      </c>
      <c r="AV18" s="6" t="s">
        <v>11</v>
      </c>
      <c r="AW18" s="175">
        <v>92</v>
      </c>
      <c r="AX18" s="175" t="s">
        <v>10</v>
      </c>
      <c r="AY18" s="5">
        <v>37635</v>
      </c>
      <c r="AZ18" s="7">
        <v>8</v>
      </c>
      <c r="BA18" s="7">
        <v>23.3</v>
      </c>
      <c r="BB18" s="7">
        <v>7.7</v>
      </c>
      <c r="BC18" s="7">
        <v>10.4</v>
      </c>
      <c r="BD18" s="10">
        <v>5</v>
      </c>
      <c r="BE18" s="6" t="s">
        <v>13</v>
      </c>
      <c r="BF18" s="6" t="s">
        <v>12</v>
      </c>
      <c r="BG18" s="6" t="s">
        <v>14</v>
      </c>
      <c r="BH18" s="6" t="s">
        <v>11</v>
      </c>
      <c r="BI18" s="175">
        <v>92</v>
      </c>
      <c r="BJ18" s="175" t="s">
        <v>10</v>
      </c>
      <c r="BK18" s="5"/>
      <c r="BL18" s="7"/>
      <c r="BM18" s="7"/>
      <c r="BN18" s="7"/>
      <c r="BO18" s="7"/>
      <c r="BP18" s="10"/>
      <c r="BQ18" s="6"/>
      <c r="BR18" s="6"/>
      <c r="BS18" s="6"/>
      <c r="BT18" s="6"/>
    </row>
    <row r="19" spans="1:72" ht="16.5">
      <c r="A19" s="173"/>
      <c r="B19" s="177"/>
      <c r="C19" s="5">
        <v>37664</v>
      </c>
      <c r="D19" s="7">
        <v>67.1</v>
      </c>
      <c r="E19" s="7">
        <v>48.5</v>
      </c>
      <c r="F19" s="7">
        <v>0</v>
      </c>
      <c r="G19" s="7">
        <v>49.3</v>
      </c>
      <c r="H19" s="6">
        <v>8.25</v>
      </c>
      <c r="I19" s="6" t="s">
        <v>11</v>
      </c>
      <c r="J19" s="6" t="s">
        <v>12</v>
      </c>
      <c r="K19" s="6" t="s">
        <v>11</v>
      </c>
      <c r="L19" s="6" t="s">
        <v>11</v>
      </c>
      <c r="M19" s="179"/>
      <c r="N19" s="179"/>
      <c r="O19" s="8">
        <v>37664</v>
      </c>
      <c r="P19" s="9">
        <v>50.4</v>
      </c>
      <c r="Q19" s="9">
        <v>28.6</v>
      </c>
      <c r="R19" s="9">
        <v>0.4</v>
      </c>
      <c r="S19" s="9">
        <v>57.1</v>
      </c>
      <c r="T19" s="6">
        <v>8.25</v>
      </c>
      <c r="U19" s="6" t="s">
        <v>11</v>
      </c>
      <c r="V19" s="6" t="s">
        <v>12</v>
      </c>
      <c r="W19" s="6" t="s">
        <v>11</v>
      </c>
      <c r="X19" s="6" t="s">
        <v>11</v>
      </c>
      <c r="Y19" s="181"/>
      <c r="Z19" s="181"/>
      <c r="AA19" s="5">
        <v>37664</v>
      </c>
      <c r="AB19" s="7">
        <v>35.2</v>
      </c>
      <c r="AC19" s="7">
        <v>16.9</v>
      </c>
      <c r="AD19" s="7">
        <v>0</v>
      </c>
      <c r="AE19" s="7">
        <v>52.9</v>
      </c>
      <c r="AF19" s="6">
        <v>7.75</v>
      </c>
      <c r="AG19" s="6" t="s">
        <v>11</v>
      </c>
      <c r="AH19" s="6" t="s">
        <v>14</v>
      </c>
      <c r="AI19" s="6" t="s">
        <v>11</v>
      </c>
      <c r="AJ19" s="6" t="s">
        <v>11</v>
      </c>
      <c r="AK19" s="169"/>
      <c r="AL19" s="171"/>
      <c r="AM19" s="5">
        <v>37664</v>
      </c>
      <c r="AN19" s="7">
        <v>18.9</v>
      </c>
      <c r="AO19" s="7">
        <v>37.9</v>
      </c>
      <c r="AP19" s="7">
        <v>1.8</v>
      </c>
      <c r="AQ19" s="7">
        <v>33.9</v>
      </c>
      <c r="AR19" s="10">
        <v>8.25</v>
      </c>
      <c r="AS19" s="6" t="s">
        <v>11</v>
      </c>
      <c r="AT19" s="6" t="s">
        <v>12</v>
      </c>
      <c r="AU19" s="6" t="s">
        <v>11</v>
      </c>
      <c r="AV19" s="6" t="s">
        <v>11</v>
      </c>
      <c r="AW19" s="173"/>
      <c r="AX19" s="173"/>
      <c r="AY19" s="5">
        <v>37664</v>
      </c>
      <c r="AZ19" s="7">
        <v>12.6</v>
      </c>
      <c r="BA19" s="7">
        <v>51.7</v>
      </c>
      <c r="BB19" s="7">
        <v>10.7</v>
      </c>
      <c r="BC19" s="7">
        <v>14.6</v>
      </c>
      <c r="BD19" s="10">
        <v>5.75</v>
      </c>
      <c r="BE19" s="6" t="s">
        <v>13</v>
      </c>
      <c r="BF19" s="6" t="s">
        <v>13</v>
      </c>
      <c r="BG19" s="6" t="s">
        <v>14</v>
      </c>
      <c r="BH19" s="6" t="s">
        <v>11</v>
      </c>
      <c r="BI19" s="173"/>
      <c r="BJ19" s="173"/>
      <c r="BK19" s="5"/>
      <c r="BL19" s="7"/>
      <c r="BM19" s="7"/>
      <c r="BN19" s="7"/>
      <c r="BO19" s="7"/>
      <c r="BP19" s="10"/>
      <c r="BQ19" s="6"/>
      <c r="BR19" s="6"/>
      <c r="BS19" s="6"/>
      <c r="BT19" s="6"/>
    </row>
    <row r="20" spans="1:72" ht="16.5">
      <c r="A20" s="173"/>
      <c r="B20" s="177"/>
      <c r="C20" s="5">
        <v>37684</v>
      </c>
      <c r="D20" s="7">
        <v>22.6</v>
      </c>
      <c r="E20" s="7">
        <v>23.2</v>
      </c>
      <c r="F20" s="7">
        <v>0</v>
      </c>
      <c r="G20" s="7">
        <v>20.7</v>
      </c>
      <c r="H20" s="6">
        <v>8.25</v>
      </c>
      <c r="I20" s="6" t="s">
        <v>11</v>
      </c>
      <c r="J20" s="6" t="s">
        <v>12</v>
      </c>
      <c r="K20" s="6" t="s">
        <v>11</v>
      </c>
      <c r="L20" s="6" t="s">
        <v>11</v>
      </c>
      <c r="M20" s="179"/>
      <c r="N20" s="179"/>
      <c r="O20" s="8">
        <v>37684</v>
      </c>
      <c r="P20" s="9">
        <v>24.9</v>
      </c>
      <c r="Q20" s="9">
        <v>24.5</v>
      </c>
      <c r="R20" s="9">
        <v>0</v>
      </c>
      <c r="S20" s="9">
        <v>23.7</v>
      </c>
      <c r="T20" s="6">
        <v>8.25</v>
      </c>
      <c r="U20" s="6" t="s">
        <v>11</v>
      </c>
      <c r="V20" s="6" t="s">
        <v>12</v>
      </c>
      <c r="W20" s="6" t="s">
        <v>11</v>
      </c>
      <c r="X20" s="6" t="s">
        <v>11</v>
      </c>
      <c r="Y20" s="181"/>
      <c r="Z20" s="181"/>
      <c r="AA20" s="5">
        <v>37684</v>
      </c>
      <c r="AB20" s="7">
        <v>24.8</v>
      </c>
      <c r="AC20" s="7">
        <v>39.1</v>
      </c>
      <c r="AD20" s="7">
        <v>0</v>
      </c>
      <c r="AE20" s="7">
        <v>26</v>
      </c>
      <c r="AF20" s="6">
        <v>8.25</v>
      </c>
      <c r="AG20" s="6" t="s">
        <v>11</v>
      </c>
      <c r="AH20" s="6" t="s">
        <v>12</v>
      </c>
      <c r="AI20" s="6" t="s">
        <v>11</v>
      </c>
      <c r="AJ20" s="6" t="s">
        <v>11</v>
      </c>
      <c r="AK20" s="169"/>
      <c r="AL20" s="171"/>
      <c r="AM20" s="5">
        <v>37684</v>
      </c>
      <c r="AN20" s="7">
        <v>16.1</v>
      </c>
      <c r="AO20" s="7">
        <v>19.1</v>
      </c>
      <c r="AP20" s="7">
        <v>0.8</v>
      </c>
      <c r="AQ20" s="7">
        <v>19.7</v>
      </c>
      <c r="AR20" s="10">
        <v>7.75</v>
      </c>
      <c r="AS20" s="6" t="s">
        <v>11</v>
      </c>
      <c r="AT20" s="6" t="s">
        <v>14</v>
      </c>
      <c r="AU20" s="6" t="s">
        <v>11</v>
      </c>
      <c r="AV20" s="6" t="s">
        <v>11</v>
      </c>
      <c r="AW20" s="173"/>
      <c r="AX20" s="173"/>
      <c r="AY20" s="5">
        <v>37684</v>
      </c>
      <c r="AZ20" s="7">
        <v>11.3</v>
      </c>
      <c r="BA20" s="7">
        <v>48.1</v>
      </c>
      <c r="BB20" s="7">
        <v>9.1</v>
      </c>
      <c r="BC20" s="7">
        <v>0.11</v>
      </c>
      <c r="BD20" s="10">
        <v>2.75</v>
      </c>
      <c r="BE20" s="6" t="s">
        <v>13</v>
      </c>
      <c r="BF20" s="6" t="s">
        <v>12</v>
      </c>
      <c r="BG20" s="6" t="s">
        <v>14</v>
      </c>
      <c r="BH20" s="6" t="s">
        <v>14</v>
      </c>
      <c r="BI20" s="173"/>
      <c r="BJ20" s="173"/>
      <c r="BK20" s="5"/>
      <c r="BL20" s="7"/>
      <c r="BM20" s="7"/>
      <c r="BN20" s="7"/>
      <c r="BO20" s="7"/>
      <c r="BP20" s="10"/>
      <c r="BQ20" s="6"/>
      <c r="BR20" s="6"/>
      <c r="BS20" s="6"/>
      <c r="BT20" s="6"/>
    </row>
    <row r="21" spans="1:72" ht="16.5">
      <c r="A21" s="173"/>
      <c r="B21" s="177"/>
      <c r="C21" s="5">
        <v>37724</v>
      </c>
      <c r="D21" s="7">
        <v>32.9</v>
      </c>
      <c r="E21" s="7">
        <v>38.5</v>
      </c>
      <c r="F21" s="7">
        <v>0</v>
      </c>
      <c r="G21" s="7">
        <v>30.7</v>
      </c>
      <c r="H21" s="6">
        <v>8.25</v>
      </c>
      <c r="I21" s="6" t="s">
        <v>11</v>
      </c>
      <c r="J21" s="6" t="s">
        <v>12</v>
      </c>
      <c r="K21" s="6" t="s">
        <v>11</v>
      </c>
      <c r="L21" s="6" t="s">
        <v>11</v>
      </c>
      <c r="M21" s="179"/>
      <c r="N21" s="179"/>
      <c r="O21" s="8">
        <v>37724</v>
      </c>
      <c r="P21" s="9">
        <v>27.3</v>
      </c>
      <c r="Q21" s="9">
        <v>36.5</v>
      </c>
      <c r="R21" s="9">
        <v>0</v>
      </c>
      <c r="S21" s="9">
        <v>28</v>
      </c>
      <c r="T21" s="6">
        <v>8.25</v>
      </c>
      <c r="U21" s="6" t="s">
        <v>11</v>
      </c>
      <c r="V21" s="6" t="s">
        <v>12</v>
      </c>
      <c r="W21" s="6" t="s">
        <v>11</v>
      </c>
      <c r="X21" s="6" t="s">
        <v>11</v>
      </c>
      <c r="Y21" s="181"/>
      <c r="Z21" s="181"/>
      <c r="AA21" s="5">
        <v>37724</v>
      </c>
      <c r="AB21" s="7">
        <v>20</v>
      </c>
      <c r="AC21" s="7">
        <v>20.2</v>
      </c>
      <c r="AD21" s="7">
        <v>0</v>
      </c>
      <c r="AE21" s="7">
        <v>18.7</v>
      </c>
      <c r="AF21" s="6">
        <v>8.25</v>
      </c>
      <c r="AG21" s="6" t="s">
        <v>11</v>
      </c>
      <c r="AH21" s="6" t="s">
        <v>12</v>
      </c>
      <c r="AI21" s="6" t="s">
        <v>11</v>
      </c>
      <c r="AJ21" s="6" t="s">
        <v>11</v>
      </c>
      <c r="AK21" s="169"/>
      <c r="AL21" s="171"/>
      <c r="AM21" s="5">
        <v>37724</v>
      </c>
      <c r="AN21" s="7">
        <v>7.3</v>
      </c>
      <c r="AO21" s="7">
        <v>39.6</v>
      </c>
      <c r="AP21" s="7">
        <v>2.6</v>
      </c>
      <c r="AQ21" s="7">
        <v>10.3</v>
      </c>
      <c r="AR21" s="10">
        <v>6.25</v>
      </c>
      <c r="AS21" s="6" t="s">
        <v>13</v>
      </c>
      <c r="AT21" s="6" t="s">
        <v>12</v>
      </c>
      <c r="AU21" s="6" t="s">
        <v>13</v>
      </c>
      <c r="AV21" s="6" t="s">
        <v>11</v>
      </c>
      <c r="AW21" s="173"/>
      <c r="AX21" s="173"/>
      <c r="AY21" s="5">
        <v>37724</v>
      </c>
      <c r="AZ21" s="7">
        <v>8.5</v>
      </c>
      <c r="BA21" s="7">
        <v>38.4</v>
      </c>
      <c r="BB21" s="7">
        <v>7.8</v>
      </c>
      <c r="BC21" s="7">
        <v>2.25</v>
      </c>
      <c r="BD21" s="10">
        <v>4</v>
      </c>
      <c r="BE21" s="6" t="s">
        <v>13</v>
      </c>
      <c r="BF21" s="6" t="s">
        <v>12</v>
      </c>
      <c r="BG21" s="6" t="s">
        <v>14</v>
      </c>
      <c r="BH21" s="6" t="s">
        <v>13</v>
      </c>
      <c r="BI21" s="173"/>
      <c r="BJ21" s="173"/>
      <c r="BK21" s="5"/>
      <c r="BL21" s="7"/>
      <c r="BM21" s="7"/>
      <c r="BN21" s="7"/>
      <c r="BO21" s="7"/>
      <c r="BP21" s="10"/>
      <c r="BQ21" s="6"/>
      <c r="BR21" s="6"/>
      <c r="BS21" s="6"/>
      <c r="BT21" s="6"/>
    </row>
    <row r="22" spans="1:72" ht="16.5">
      <c r="A22" s="173"/>
      <c r="B22" s="177"/>
      <c r="C22" s="5">
        <v>37754</v>
      </c>
      <c r="D22" s="7">
        <v>46.4</v>
      </c>
      <c r="E22" s="7">
        <v>57.4</v>
      </c>
      <c r="F22" s="7">
        <v>0</v>
      </c>
      <c r="G22" s="7">
        <v>33.8</v>
      </c>
      <c r="H22" s="6">
        <v>9</v>
      </c>
      <c r="I22" s="6" t="s">
        <v>11</v>
      </c>
      <c r="J22" s="6" t="s">
        <v>13</v>
      </c>
      <c r="K22" s="6" t="s">
        <v>11</v>
      </c>
      <c r="L22" s="6" t="s">
        <v>11</v>
      </c>
      <c r="M22" s="179"/>
      <c r="N22" s="179"/>
      <c r="O22" s="8">
        <v>37754</v>
      </c>
      <c r="P22" s="9">
        <v>36.3</v>
      </c>
      <c r="Q22" s="9">
        <v>36</v>
      </c>
      <c r="R22" s="9">
        <v>0</v>
      </c>
      <c r="S22" s="9">
        <v>47</v>
      </c>
      <c r="T22" s="6">
        <v>8.25</v>
      </c>
      <c r="U22" s="6" t="s">
        <v>11</v>
      </c>
      <c r="V22" s="6" t="s">
        <v>12</v>
      </c>
      <c r="W22" s="6" t="s">
        <v>11</v>
      </c>
      <c r="X22" s="6" t="s">
        <v>11</v>
      </c>
      <c r="Y22" s="181"/>
      <c r="Z22" s="181"/>
      <c r="AA22" s="5">
        <v>37754</v>
      </c>
      <c r="AB22" s="7">
        <v>30.4</v>
      </c>
      <c r="AC22" s="7">
        <v>45.2</v>
      </c>
      <c r="AD22" s="7">
        <v>0.4</v>
      </c>
      <c r="AE22" s="7">
        <v>48.2</v>
      </c>
      <c r="AF22" s="6">
        <v>8.25</v>
      </c>
      <c r="AG22" s="6" t="s">
        <v>11</v>
      </c>
      <c r="AH22" s="6" t="s">
        <v>12</v>
      </c>
      <c r="AI22" s="6" t="s">
        <v>11</v>
      </c>
      <c r="AJ22" s="6" t="s">
        <v>11</v>
      </c>
      <c r="AK22" s="169"/>
      <c r="AL22" s="171"/>
      <c r="AM22" s="5">
        <v>37754</v>
      </c>
      <c r="AN22" s="7">
        <v>16.5</v>
      </c>
      <c r="AO22" s="7">
        <v>67.6</v>
      </c>
      <c r="AP22" s="7">
        <v>6.1</v>
      </c>
      <c r="AQ22" s="7">
        <v>19.6</v>
      </c>
      <c r="AR22" s="10">
        <v>7.25</v>
      </c>
      <c r="AS22" s="6" t="s">
        <v>11</v>
      </c>
      <c r="AT22" s="6" t="s">
        <v>13</v>
      </c>
      <c r="AU22" s="6" t="s">
        <v>12</v>
      </c>
      <c r="AV22" s="6" t="s">
        <v>11</v>
      </c>
      <c r="AW22" s="173"/>
      <c r="AX22" s="173"/>
      <c r="AY22" s="5">
        <v>37754</v>
      </c>
      <c r="AZ22" s="7">
        <v>10.7</v>
      </c>
      <c r="BA22" s="7">
        <v>46.4</v>
      </c>
      <c r="BB22" s="7">
        <v>8.1</v>
      </c>
      <c r="BC22" s="7">
        <v>0.45</v>
      </c>
      <c r="BD22" s="10">
        <v>2.75</v>
      </c>
      <c r="BE22" s="6" t="s">
        <v>13</v>
      </c>
      <c r="BF22" s="6" t="s">
        <v>12</v>
      </c>
      <c r="BG22" s="6" t="s">
        <v>14</v>
      </c>
      <c r="BH22" s="6" t="s">
        <v>14</v>
      </c>
      <c r="BI22" s="173"/>
      <c r="BJ22" s="173"/>
      <c r="BK22" s="5"/>
      <c r="BL22" s="7"/>
      <c r="BM22" s="7"/>
      <c r="BN22" s="7"/>
      <c r="BO22" s="7"/>
      <c r="BP22" s="10"/>
      <c r="BQ22" s="6"/>
      <c r="BR22" s="6"/>
      <c r="BS22" s="6"/>
      <c r="BT22" s="6"/>
    </row>
    <row r="23" spans="1:72" ht="16.5">
      <c r="A23" s="173"/>
      <c r="B23" s="177"/>
      <c r="C23" s="5">
        <v>37794</v>
      </c>
      <c r="D23" s="7">
        <v>25.3</v>
      </c>
      <c r="E23" s="7">
        <v>60.2</v>
      </c>
      <c r="F23" s="7">
        <v>1.4</v>
      </c>
      <c r="G23" s="7">
        <v>10</v>
      </c>
      <c r="H23" s="6">
        <v>9</v>
      </c>
      <c r="I23" s="6" t="s">
        <v>11</v>
      </c>
      <c r="J23" s="6" t="s">
        <v>13</v>
      </c>
      <c r="K23" s="6" t="s">
        <v>11</v>
      </c>
      <c r="L23" s="6" t="s">
        <v>11</v>
      </c>
      <c r="M23" s="179"/>
      <c r="N23" s="179"/>
      <c r="O23" s="8">
        <v>37794</v>
      </c>
      <c r="P23" s="9">
        <v>25.3</v>
      </c>
      <c r="Q23" s="9">
        <v>41.5</v>
      </c>
      <c r="R23" s="9">
        <v>1</v>
      </c>
      <c r="S23" s="9">
        <v>7.93</v>
      </c>
      <c r="T23" s="6">
        <v>8.25</v>
      </c>
      <c r="U23" s="6" t="s">
        <v>11</v>
      </c>
      <c r="V23" s="6" t="s">
        <v>12</v>
      </c>
      <c r="W23" s="6" t="s">
        <v>11</v>
      </c>
      <c r="X23" s="6" t="s">
        <v>11</v>
      </c>
      <c r="Y23" s="181"/>
      <c r="Z23" s="181"/>
      <c r="AA23" s="5">
        <v>37794</v>
      </c>
      <c r="AB23" s="7">
        <v>17</v>
      </c>
      <c r="AC23" s="7">
        <v>59.2</v>
      </c>
      <c r="AD23" s="7">
        <v>0.2</v>
      </c>
      <c r="AE23" s="7">
        <v>5.05</v>
      </c>
      <c r="AF23" s="6">
        <v>9</v>
      </c>
      <c r="AG23" s="6" t="s">
        <v>11</v>
      </c>
      <c r="AH23" s="6" t="s">
        <v>13</v>
      </c>
      <c r="AI23" s="6" t="s">
        <v>11</v>
      </c>
      <c r="AJ23" s="6" t="s">
        <v>11</v>
      </c>
      <c r="AK23" s="169"/>
      <c r="AL23" s="171"/>
      <c r="AM23" s="5">
        <v>37794</v>
      </c>
      <c r="AN23" s="7">
        <v>11.4</v>
      </c>
      <c r="AO23" s="7">
        <v>25.8</v>
      </c>
      <c r="AP23" s="7">
        <v>1.9</v>
      </c>
      <c r="AQ23" s="7">
        <v>4.21</v>
      </c>
      <c r="AR23" s="10">
        <v>7.25</v>
      </c>
      <c r="AS23" s="6" t="s">
        <v>13</v>
      </c>
      <c r="AT23" s="6" t="s">
        <v>12</v>
      </c>
      <c r="AU23" s="6" t="s">
        <v>11</v>
      </c>
      <c r="AV23" s="6" t="s">
        <v>11</v>
      </c>
      <c r="AW23" s="173"/>
      <c r="AX23" s="173"/>
      <c r="AY23" s="5">
        <v>37794</v>
      </c>
      <c r="AZ23" s="7">
        <v>12.6</v>
      </c>
      <c r="BA23" s="7">
        <v>64.2</v>
      </c>
      <c r="BB23" s="7">
        <v>6</v>
      </c>
      <c r="BC23" s="7">
        <v>0.85</v>
      </c>
      <c r="BD23" s="10">
        <v>4.5</v>
      </c>
      <c r="BE23" s="6" t="s">
        <v>13</v>
      </c>
      <c r="BF23" s="6" t="s">
        <v>13</v>
      </c>
      <c r="BG23" s="6" t="s">
        <v>12</v>
      </c>
      <c r="BH23" s="6" t="s">
        <v>12</v>
      </c>
      <c r="BI23" s="173"/>
      <c r="BJ23" s="173"/>
      <c r="BK23" s="5"/>
      <c r="BL23" s="7"/>
      <c r="BM23" s="7"/>
      <c r="BN23" s="7"/>
      <c r="BO23" s="7"/>
      <c r="BP23" s="10"/>
      <c r="BQ23" s="6"/>
      <c r="BR23" s="6"/>
      <c r="BS23" s="6"/>
      <c r="BT23" s="6"/>
    </row>
    <row r="24" spans="1:72" ht="16.5">
      <c r="A24" s="173"/>
      <c r="B24" s="177"/>
      <c r="C24" s="5">
        <v>37809</v>
      </c>
      <c r="D24" s="7">
        <v>28.1</v>
      </c>
      <c r="E24" s="7">
        <v>30.1</v>
      </c>
      <c r="F24" s="7">
        <v>0.2</v>
      </c>
      <c r="G24" s="7">
        <v>37.2</v>
      </c>
      <c r="H24" s="6">
        <v>8.25</v>
      </c>
      <c r="I24" s="6" t="s">
        <v>11</v>
      </c>
      <c r="J24" s="6" t="s">
        <v>12</v>
      </c>
      <c r="K24" s="6" t="s">
        <v>11</v>
      </c>
      <c r="L24" s="6" t="s">
        <v>11</v>
      </c>
      <c r="M24" s="179"/>
      <c r="N24" s="179"/>
      <c r="O24" s="8">
        <v>37809</v>
      </c>
      <c r="P24" s="9">
        <v>22.7</v>
      </c>
      <c r="Q24" s="9">
        <v>26.8</v>
      </c>
      <c r="R24" s="9">
        <v>0</v>
      </c>
      <c r="S24" s="9">
        <v>37.9</v>
      </c>
      <c r="T24" s="6">
        <v>8.25</v>
      </c>
      <c r="U24" s="6" t="s">
        <v>11</v>
      </c>
      <c r="V24" s="6" t="s">
        <v>12</v>
      </c>
      <c r="W24" s="6" t="s">
        <v>11</v>
      </c>
      <c r="X24" s="6" t="s">
        <v>11</v>
      </c>
      <c r="Y24" s="181"/>
      <c r="Z24" s="181"/>
      <c r="AA24" s="5">
        <v>37809</v>
      </c>
      <c r="AB24" s="7">
        <v>15.9</v>
      </c>
      <c r="AC24" s="7">
        <v>27.3</v>
      </c>
      <c r="AD24" s="7">
        <v>0</v>
      </c>
      <c r="AE24" s="7">
        <v>27.2</v>
      </c>
      <c r="AF24" s="6">
        <v>8.25</v>
      </c>
      <c r="AG24" s="6" t="s">
        <v>11</v>
      </c>
      <c r="AH24" s="6" t="s">
        <v>12</v>
      </c>
      <c r="AI24" s="6" t="s">
        <v>11</v>
      </c>
      <c r="AJ24" s="6" t="s">
        <v>11</v>
      </c>
      <c r="AK24" s="169"/>
      <c r="AL24" s="171"/>
      <c r="AM24" s="5">
        <v>37809</v>
      </c>
      <c r="AN24" s="7">
        <v>6.1</v>
      </c>
      <c r="AO24" s="7">
        <v>16.2</v>
      </c>
      <c r="AP24" s="7">
        <v>3.2</v>
      </c>
      <c r="AQ24" s="7">
        <v>11.1</v>
      </c>
      <c r="AR24" s="10">
        <v>5.75</v>
      </c>
      <c r="AS24" s="6" t="s">
        <v>13</v>
      </c>
      <c r="AT24" s="6" t="s">
        <v>14</v>
      </c>
      <c r="AU24" s="6" t="s">
        <v>13</v>
      </c>
      <c r="AV24" s="6" t="s">
        <v>11</v>
      </c>
      <c r="AW24" s="173"/>
      <c r="AX24" s="173"/>
      <c r="AY24" s="5">
        <v>37809</v>
      </c>
      <c r="AZ24" s="7">
        <v>4.7</v>
      </c>
      <c r="BA24" s="7">
        <v>21.2</v>
      </c>
      <c r="BB24" s="7">
        <v>7.1</v>
      </c>
      <c r="BC24" s="7">
        <v>0.31</v>
      </c>
      <c r="BD24" s="10">
        <v>2</v>
      </c>
      <c r="BE24" s="6" t="s">
        <v>12</v>
      </c>
      <c r="BF24" s="6" t="s">
        <v>12</v>
      </c>
      <c r="BG24" s="6" t="s">
        <v>14</v>
      </c>
      <c r="BH24" s="6" t="s">
        <v>14</v>
      </c>
      <c r="BI24" s="173"/>
      <c r="BJ24" s="173"/>
      <c r="BK24" s="5"/>
      <c r="BL24" s="7"/>
      <c r="BM24" s="7"/>
      <c r="BN24" s="7"/>
      <c r="BO24" s="7"/>
      <c r="BP24" s="10"/>
      <c r="BQ24" s="6"/>
      <c r="BR24" s="6"/>
      <c r="BS24" s="6"/>
      <c r="BT24" s="6"/>
    </row>
    <row r="25" spans="1:72" ht="16.5">
      <c r="A25" s="173"/>
      <c r="B25" s="177"/>
      <c r="C25" s="5">
        <v>37840</v>
      </c>
      <c r="D25" s="7">
        <v>20.7</v>
      </c>
      <c r="E25" s="7">
        <v>30.9</v>
      </c>
      <c r="F25" s="7">
        <v>4.2</v>
      </c>
      <c r="G25" s="7">
        <v>8.7</v>
      </c>
      <c r="H25" s="6">
        <v>7.25</v>
      </c>
      <c r="I25" s="6" t="s">
        <v>11</v>
      </c>
      <c r="J25" s="6" t="s">
        <v>12</v>
      </c>
      <c r="K25" s="6" t="s">
        <v>13</v>
      </c>
      <c r="L25" s="6" t="s">
        <v>11</v>
      </c>
      <c r="M25" s="179"/>
      <c r="N25" s="179"/>
      <c r="O25" s="8">
        <v>37840</v>
      </c>
      <c r="P25" s="9">
        <v>14.6</v>
      </c>
      <c r="Q25" s="9">
        <v>28</v>
      </c>
      <c r="R25" s="9">
        <v>2.4</v>
      </c>
      <c r="S25" s="9">
        <v>7.71</v>
      </c>
      <c r="T25" s="6">
        <v>6.25</v>
      </c>
      <c r="U25" s="6" t="s">
        <v>13</v>
      </c>
      <c r="V25" s="6" t="s">
        <v>12</v>
      </c>
      <c r="W25" s="6" t="s">
        <v>13</v>
      </c>
      <c r="X25" s="6" t="s">
        <v>11</v>
      </c>
      <c r="Y25" s="181"/>
      <c r="Z25" s="181"/>
      <c r="AA25" s="5">
        <v>37840</v>
      </c>
      <c r="AB25" s="7">
        <v>13.2</v>
      </c>
      <c r="AC25" s="7">
        <v>37.8</v>
      </c>
      <c r="AD25" s="7">
        <v>2.3</v>
      </c>
      <c r="AE25" s="7">
        <v>5.27</v>
      </c>
      <c r="AF25" s="6">
        <v>6.25</v>
      </c>
      <c r="AG25" s="6" t="s">
        <v>13</v>
      </c>
      <c r="AH25" s="6" t="s">
        <v>12</v>
      </c>
      <c r="AI25" s="6" t="s">
        <v>13</v>
      </c>
      <c r="AJ25" s="6" t="s">
        <v>11</v>
      </c>
      <c r="AK25" s="169"/>
      <c r="AL25" s="171"/>
      <c r="AM25" s="5">
        <v>37840</v>
      </c>
      <c r="AN25" s="7">
        <v>9.1</v>
      </c>
      <c r="AO25" s="7">
        <v>49.8</v>
      </c>
      <c r="AP25" s="7">
        <v>0.9</v>
      </c>
      <c r="AQ25" s="7">
        <v>5.86</v>
      </c>
      <c r="AR25" s="10">
        <v>8</v>
      </c>
      <c r="AS25" s="6" t="s">
        <v>13</v>
      </c>
      <c r="AT25" s="6" t="s">
        <v>13</v>
      </c>
      <c r="AU25" s="6" t="s">
        <v>11</v>
      </c>
      <c r="AV25" s="6" t="s">
        <v>11</v>
      </c>
      <c r="AW25" s="173"/>
      <c r="AX25" s="173"/>
      <c r="AY25" s="5">
        <v>37840</v>
      </c>
      <c r="AZ25" s="7">
        <v>11.5</v>
      </c>
      <c r="BA25" s="7">
        <v>49.6</v>
      </c>
      <c r="BB25" s="7">
        <v>6.1</v>
      </c>
      <c r="BC25" s="7">
        <v>0.69</v>
      </c>
      <c r="BD25" s="10">
        <v>4.5</v>
      </c>
      <c r="BE25" s="6" t="s">
        <v>13</v>
      </c>
      <c r="BF25" s="6" t="s">
        <v>13</v>
      </c>
      <c r="BG25" s="6" t="s">
        <v>12</v>
      </c>
      <c r="BH25" s="6" t="s">
        <v>12</v>
      </c>
      <c r="BI25" s="173"/>
      <c r="BJ25" s="173"/>
      <c r="BK25" s="5"/>
      <c r="BL25" s="7"/>
      <c r="BM25" s="7"/>
      <c r="BN25" s="7"/>
      <c r="BO25" s="7"/>
      <c r="BP25" s="10"/>
      <c r="BQ25" s="6"/>
      <c r="BR25" s="6"/>
      <c r="BS25" s="6"/>
      <c r="BT25" s="6"/>
    </row>
    <row r="26" spans="1:72" ht="16.5">
      <c r="A26" s="173"/>
      <c r="B26" s="177"/>
      <c r="C26" s="5">
        <v>37872</v>
      </c>
      <c r="D26" s="7">
        <v>20.8</v>
      </c>
      <c r="E26" s="7">
        <v>20.1</v>
      </c>
      <c r="F26" s="7">
        <v>0.8</v>
      </c>
      <c r="G26" s="7">
        <v>30.4</v>
      </c>
      <c r="H26" s="6">
        <v>8.25</v>
      </c>
      <c r="I26" s="6" t="s">
        <v>11</v>
      </c>
      <c r="J26" s="6" t="s">
        <v>12</v>
      </c>
      <c r="K26" s="6" t="s">
        <v>11</v>
      </c>
      <c r="L26" s="6" t="s">
        <v>11</v>
      </c>
      <c r="M26" s="179"/>
      <c r="N26" s="179"/>
      <c r="O26" s="8">
        <v>37872</v>
      </c>
      <c r="P26" s="9">
        <v>13.9</v>
      </c>
      <c r="Q26" s="9">
        <v>28.8</v>
      </c>
      <c r="R26" s="9">
        <v>2</v>
      </c>
      <c r="S26" s="9">
        <v>27.7</v>
      </c>
      <c r="T26" s="6">
        <v>6.25</v>
      </c>
      <c r="U26" s="6" t="s">
        <v>13</v>
      </c>
      <c r="V26" s="6" t="s">
        <v>12</v>
      </c>
      <c r="W26" s="6" t="s">
        <v>13</v>
      </c>
      <c r="X26" s="6" t="s">
        <v>11</v>
      </c>
      <c r="Y26" s="181"/>
      <c r="Z26" s="181"/>
      <c r="AA26" s="5">
        <v>37872</v>
      </c>
      <c r="AB26" s="7">
        <v>16.1</v>
      </c>
      <c r="AC26" s="7">
        <v>20.4</v>
      </c>
      <c r="AD26" s="7">
        <v>5</v>
      </c>
      <c r="AE26" s="7">
        <v>20</v>
      </c>
      <c r="AF26" s="6">
        <v>6.5</v>
      </c>
      <c r="AG26" s="6" t="s">
        <v>11</v>
      </c>
      <c r="AH26" s="6" t="s">
        <v>12</v>
      </c>
      <c r="AI26" s="6" t="s">
        <v>12</v>
      </c>
      <c r="AJ26" s="6" t="s">
        <v>11</v>
      </c>
      <c r="AK26" s="169"/>
      <c r="AL26" s="171"/>
      <c r="AM26" s="5">
        <v>37872</v>
      </c>
      <c r="AN26" s="7">
        <v>11.1</v>
      </c>
      <c r="AO26" s="7">
        <v>22.5</v>
      </c>
      <c r="AP26" s="7">
        <v>4.1</v>
      </c>
      <c r="AQ26" s="7">
        <v>11.5</v>
      </c>
      <c r="AR26" s="10">
        <v>6.25</v>
      </c>
      <c r="AS26" s="6" t="s">
        <v>13</v>
      </c>
      <c r="AT26" s="6" t="s">
        <v>12</v>
      </c>
      <c r="AU26" s="6" t="s">
        <v>13</v>
      </c>
      <c r="AV26" s="6" t="s">
        <v>11</v>
      </c>
      <c r="AW26" s="173"/>
      <c r="AX26" s="173"/>
      <c r="AY26" s="5">
        <v>37872</v>
      </c>
      <c r="AZ26" s="7">
        <v>15.7</v>
      </c>
      <c r="BA26" s="7">
        <v>47.9</v>
      </c>
      <c r="BB26" s="7">
        <v>10</v>
      </c>
      <c r="BC26" s="7">
        <v>0.14</v>
      </c>
      <c r="BD26" s="10">
        <v>3.75</v>
      </c>
      <c r="BE26" s="6" t="s">
        <v>11</v>
      </c>
      <c r="BF26" s="6" t="s">
        <v>12</v>
      </c>
      <c r="BG26" s="6" t="s">
        <v>14</v>
      </c>
      <c r="BH26" s="6" t="s">
        <v>14</v>
      </c>
      <c r="BI26" s="173"/>
      <c r="BJ26" s="173"/>
      <c r="BK26" s="5"/>
      <c r="BL26" s="7"/>
      <c r="BM26" s="7"/>
      <c r="BN26" s="7"/>
      <c r="BO26" s="7"/>
      <c r="BP26" s="10"/>
      <c r="BQ26" s="6"/>
      <c r="BR26" s="6"/>
      <c r="BS26" s="6"/>
      <c r="BT26" s="6"/>
    </row>
    <row r="27" spans="1:72" ht="16.5">
      <c r="A27" s="173"/>
      <c r="B27" s="177"/>
      <c r="C27" s="5">
        <v>37898</v>
      </c>
      <c r="D27" s="7">
        <v>12.9</v>
      </c>
      <c r="E27" s="7">
        <v>34.4</v>
      </c>
      <c r="F27" s="7">
        <v>0.4</v>
      </c>
      <c r="G27" s="7">
        <v>18.3</v>
      </c>
      <c r="H27" s="6">
        <v>7.25</v>
      </c>
      <c r="I27" s="6" t="s">
        <v>13</v>
      </c>
      <c r="J27" s="6" t="s">
        <v>12</v>
      </c>
      <c r="K27" s="6" t="s">
        <v>11</v>
      </c>
      <c r="L27" s="6" t="s">
        <v>11</v>
      </c>
      <c r="M27" s="179"/>
      <c r="N27" s="179"/>
      <c r="O27" s="8">
        <v>37898</v>
      </c>
      <c r="P27" s="9">
        <v>10.5</v>
      </c>
      <c r="Q27" s="9">
        <v>54.6</v>
      </c>
      <c r="R27" s="9">
        <v>1.1</v>
      </c>
      <c r="S27" s="9">
        <v>19.9</v>
      </c>
      <c r="T27" s="6">
        <v>8</v>
      </c>
      <c r="U27" s="6" t="s">
        <v>13</v>
      </c>
      <c r="V27" s="6" t="s">
        <v>13</v>
      </c>
      <c r="W27" s="6" t="s">
        <v>11</v>
      </c>
      <c r="X27" s="6" t="s">
        <v>11</v>
      </c>
      <c r="Y27" s="181"/>
      <c r="Z27" s="181"/>
      <c r="AA27" s="5">
        <v>37898</v>
      </c>
      <c r="AB27" s="7">
        <v>12.2</v>
      </c>
      <c r="AC27" s="7">
        <v>28.9</v>
      </c>
      <c r="AD27" s="7">
        <v>2.2</v>
      </c>
      <c r="AE27" s="7">
        <v>21.8</v>
      </c>
      <c r="AF27" s="6">
        <v>6.25</v>
      </c>
      <c r="AG27" s="6" t="s">
        <v>13</v>
      </c>
      <c r="AH27" s="6" t="s">
        <v>12</v>
      </c>
      <c r="AI27" s="6" t="s">
        <v>13</v>
      </c>
      <c r="AJ27" s="6" t="s">
        <v>11</v>
      </c>
      <c r="AK27" s="169"/>
      <c r="AL27" s="171"/>
      <c r="AM27" s="5">
        <v>37898</v>
      </c>
      <c r="AN27" s="7">
        <v>12.8</v>
      </c>
      <c r="AO27" s="7">
        <v>34</v>
      </c>
      <c r="AP27" s="7">
        <v>7.6</v>
      </c>
      <c r="AQ27" s="7">
        <v>14.8</v>
      </c>
      <c r="AR27" s="10">
        <v>5</v>
      </c>
      <c r="AS27" s="6" t="s">
        <v>13</v>
      </c>
      <c r="AT27" s="6" t="s">
        <v>12</v>
      </c>
      <c r="AU27" s="6" t="s">
        <v>14</v>
      </c>
      <c r="AV27" s="6" t="s">
        <v>11</v>
      </c>
      <c r="AW27" s="173"/>
      <c r="AX27" s="173"/>
      <c r="AY27" s="5">
        <v>37898</v>
      </c>
      <c r="AZ27" s="7">
        <v>6.3</v>
      </c>
      <c r="BA27" s="7">
        <v>60.1</v>
      </c>
      <c r="BB27" s="7">
        <v>7.4</v>
      </c>
      <c r="BC27" s="7">
        <v>0.31</v>
      </c>
      <c r="BD27" s="10">
        <v>3.5</v>
      </c>
      <c r="BE27" s="6" t="s">
        <v>13</v>
      </c>
      <c r="BF27" s="6" t="s">
        <v>13</v>
      </c>
      <c r="BG27" s="6" t="s">
        <v>14</v>
      </c>
      <c r="BH27" s="6" t="s">
        <v>14</v>
      </c>
      <c r="BI27" s="173"/>
      <c r="BJ27" s="173"/>
      <c r="BK27" s="5"/>
      <c r="BL27" s="7"/>
      <c r="BM27" s="7"/>
      <c r="BN27" s="7"/>
      <c r="BO27" s="7"/>
      <c r="BP27" s="10"/>
      <c r="BQ27" s="6"/>
      <c r="BR27" s="6"/>
      <c r="BS27" s="6"/>
      <c r="BT27" s="6"/>
    </row>
    <row r="28" spans="1:72" ht="16.5">
      <c r="A28" s="173"/>
      <c r="B28" s="177"/>
      <c r="C28" s="5">
        <v>37928</v>
      </c>
      <c r="D28" s="7">
        <v>17.6</v>
      </c>
      <c r="E28" s="7">
        <v>60</v>
      </c>
      <c r="F28" s="7">
        <v>0.5</v>
      </c>
      <c r="G28" s="7">
        <v>19.8</v>
      </c>
      <c r="H28" s="6">
        <v>9</v>
      </c>
      <c r="I28" s="6" t="s">
        <v>11</v>
      </c>
      <c r="J28" s="6" t="s">
        <v>13</v>
      </c>
      <c r="K28" s="6" t="s">
        <v>11</v>
      </c>
      <c r="L28" s="6" t="s">
        <v>11</v>
      </c>
      <c r="M28" s="179"/>
      <c r="N28" s="179"/>
      <c r="O28" s="8">
        <v>37928</v>
      </c>
      <c r="P28" s="9">
        <v>16.8</v>
      </c>
      <c r="Q28" s="9">
        <v>40.2</v>
      </c>
      <c r="R28" s="9">
        <v>1.2</v>
      </c>
      <c r="S28" s="9">
        <v>18.8</v>
      </c>
      <c r="T28" s="6">
        <v>8.25</v>
      </c>
      <c r="U28" s="6" t="s">
        <v>11</v>
      </c>
      <c r="V28" s="6" t="s">
        <v>12</v>
      </c>
      <c r="W28" s="6" t="s">
        <v>11</v>
      </c>
      <c r="X28" s="6" t="s">
        <v>11</v>
      </c>
      <c r="Y28" s="181"/>
      <c r="Z28" s="181"/>
      <c r="AA28" s="5">
        <v>37928</v>
      </c>
      <c r="AB28" s="7">
        <v>9.9</v>
      </c>
      <c r="AC28" s="7">
        <v>33</v>
      </c>
      <c r="AD28" s="7">
        <v>2.3</v>
      </c>
      <c r="AE28" s="7">
        <v>16.9</v>
      </c>
      <c r="AF28" s="6">
        <v>6.25</v>
      </c>
      <c r="AG28" s="6" t="s">
        <v>13</v>
      </c>
      <c r="AH28" s="6" t="s">
        <v>12</v>
      </c>
      <c r="AI28" s="6" t="s">
        <v>13</v>
      </c>
      <c r="AJ28" s="6" t="s">
        <v>11</v>
      </c>
      <c r="AK28" s="169"/>
      <c r="AL28" s="171"/>
      <c r="AM28" s="5">
        <v>37928</v>
      </c>
      <c r="AN28" s="7">
        <v>4.5</v>
      </c>
      <c r="AO28" s="7">
        <v>39.5</v>
      </c>
      <c r="AP28" s="7">
        <v>3.9</v>
      </c>
      <c r="AQ28" s="7">
        <v>11.1</v>
      </c>
      <c r="AR28" s="10">
        <v>5.5</v>
      </c>
      <c r="AS28" s="6" t="s">
        <v>12</v>
      </c>
      <c r="AT28" s="6" t="s">
        <v>12</v>
      </c>
      <c r="AU28" s="6" t="s">
        <v>13</v>
      </c>
      <c r="AV28" s="6" t="s">
        <v>11</v>
      </c>
      <c r="AW28" s="173"/>
      <c r="AX28" s="173"/>
      <c r="AY28" s="5">
        <v>37928</v>
      </c>
      <c r="AZ28" s="7">
        <v>5</v>
      </c>
      <c r="BA28" s="7">
        <v>66.5</v>
      </c>
      <c r="BB28" s="7">
        <v>8.3</v>
      </c>
      <c r="BC28" s="7">
        <v>2.34</v>
      </c>
      <c r="BD28" s="10">
        <v>4.75</v>
      </c>
      <c r="BE28" s="6" t="s">
        <v>13</v>
      </c>
      <c r="BF28" s="6" t="s">
        <v>13</v>
      </c>
      <c r="BG28" s="6" t="s">
        <v>14</v>
      </c>
      <c r="BH28" s="6" t="s">
        <v>13</v>
      </c>
      <c r="BI28" s="173"/>
      <c r="BJ28" s="173"/>
      <c r="BK28" s="5"/>
      <c r="BL28" s="7"/>
      <c r="BM28" s="7"/>
      <c r="BN28" s="7"/>
      <c r="BO28" s="7"/>
      <c r="BP28" s="10"/>
      <c r="BQ28" s="6"/>
      <c r="BR28" s="6"/>
      <c r="BS28" s="6"/>
      <c r="BT28" s="6"/>
    </row>
    <row r="29" spans="1:72" ht="17.25" thickBot="1">
      <c r="A29" s="174"/>
      <c r="B29" s="178"/>
      <c r="C29" s="5">
        <v>37959</v>
      </c>
      <c r="D29" s="7">
        <v>27.5</v>
      </c>
      <c r="E29" s="7">
        <v>51.7</v>
      </c>
      <c r="F29" s="7">
        <v>1.5</v>
      </c>
      <c r="G29" s="7">
        <v>47.2</v>
      </c>
      <c r="H29" s="6">
        <v>9</v>
      </c>
      <c r="I29" s="6" t="s">
        <v>11</v>
      </c>
      <c r="J29" s="6" t="s">
        <v>13</v>
      </c>
      <c r="K29" s="6" t="s">
        <v>11</v>
      </c>
      <c r="L29" s="6" t="s">
        <v>11</v>
      </c>
      <c r="M29" s="179"/>
      <c r="N29" s="179"/>
      <c r="O29" s="8">
        <v>37959</v>
      </c>
      <c r="P29" s="9">
        <v>27</v>
      </c>
      <c r="Q29" s="9">
        <v>77.6</v>
      </c>
      <c r="R29" s="9">
        <v>0.9</v>
      </c>
      <c r="S29" s="9">
        <v>48.3</v>
      </c>
      <c r="T29" s="6">
        <v>9</v>
      </c>
      <c r="U29" s="6" t="s">
        <v>11</v>
      </c>
      <c r="V29" s="6" t="s">
        <v>13</v>
      </c>
      <c r="W29" s="6" t="s">
        <v>11</v>
      </c>
      <c r="X29" s="6" t="s">
        <v>11</v>
      </c>
      <c r="Y29" s="182"/>
      <c r="Z29" s="182"/>
      <c r="AA29" s="5">
        <v>37959</v>
      </c>
      <c r="AB29" s="7">
        <v>15.3</v>
      </c>
      <c r="AC29" s="7">
        <v>31.8</v>
      </c>
      <c r="AD29" s="7">
        <v>5.4</v>
      </c>
      <c r="AE29" s="7">
        <v>36</v>
      </c>
      <c r="AF29" s="6">
        <v>6.5</v>
      </c>
      <c r="AG29" s="6" t="s">
        <v>11</v>
      </c>
      <c r="AH29" s="6" t="s">
        <v>12</v>
      </c>
      <c r="AI29" s="6" t="s">
        <v>12</v>
      </c>
      <c r="AJ29" s="6" t="s">
        <v>11</v>
      </c>
      <c r="AK29" s="169"/>
      <c r="AL29" s="172"/>
      <c r="AM29" s="5">
        <v>37959</v>
      </c>
      <c r="AN29" s="24">
        <v>11.5</v>
      </c>
      <c r="AO29" s="25">
        <v>47.5</v>
      </c>
      <c r="AP29" s="25">
        <v>10.9</v>
      </c>
      <c r="AQ29" s="25">
        <v>18.2</v>
      </c>
      <c r="AR29" s="10">
        <v>5</v>
      </c>
      <c r="AS29" s="6" t="s">
        <v>13</v>
      </c>
      <c r="AT29" s="6" t="s">
        <v>12</v>
      </c>
      <c r="AU29" s="6" t="s">
        <v>14</v>
      </c>
      <c r="AV29" s="6" t="s">
        <v>11</v>
      </c>
      <c r="AW29" s="174"/>
      <c r="AX29" s="174"/>
      <c r="AY29" s="5">
        <v>37959</v>
      </c>
      <c r="AZ29" s="24">
        <v>9.2</v>
      </c>
      <c r="BA29" s="25">
        <v>50</v>
      </c>
      <c r="BB29" s="25">
        <v>8.6</v>
      </c>
      <c r="BC29" s="25">
        <v>2.56</v>
      </c>
      <c r="BD29" s="10">
        <v>4.75</v>
      </c>
      <c r="BE29" s="6" t="s">
        <v>13</v>
      </c>
      <c r="BF29" s="6" t="s">
        <v>13</v>
      </c>
      <c r="BG29" s="6" t="s">
        <v>14</v>
      </c>
      <c r="BH29" s="6" t="s">
        <v>13</v>
      </c>
      <c r="BI29" s="174"/>
      <c r="BJ29" s="174"/>
      <c r="BK29" s="5"/>
      <c r="BL29" s="24"/>
      <c r="BM29" s="25"/>
      <c r="BN29" s="25"/>
      <c r="BO29" s="25"/>
      <c r="BP29" s="10"/>
      <c r="BQ29" s="6"/>
      <c r="BR29" s="6"/>
      <c r="BS29" s="6"/>
      <c r="BT29" s="6"/>
    </row>
    <row r="30" spans="1:72" ht="18" thickBot="1" thickTop="1">
      <c r="A30" s="14">
        <v>92</v>
      </c>
      <c r="B30" s="15" t="s">
        <v>10</v>
      </c>
      <c r="C30" s="16" t="s">
        <v>15</v>
      </c>
      <c r="D30" s="18">
        <v>32.416666666666664</v>
      </c>
      <c r="E30" s="18">
        <v>41.13333333333333</v>
      </c>
      <c r="F30" s="18">
        <v>0.75</v>
      </c>
      <c r="G30" s="18">
        <v>29.924999999999997</v>
      </c>
      <c r="H30" s="18">
        <f>AVERAGE(H18:H29)</f>
        <v>8.333333333333334</v>
      </c>
      <c r="I30" s="17" t="str">
        <f>IF(D30&lt;3,"1",IF(D30&lt;5,"3",IF(D30&lt;=15,"6",IF(D30&gt;15,"10"))))</f>
        <v>10</v>
      </c>
      <c r="J30" s="17" t="str">
        <f>IF(E30&lt;20,"1",IF(E30&lt;=49,"3",IF(E30&lt;=100,"6",IF(E30&gt;100,"10"))))</f>
        <v>3</v>
      </c>
      <c r="K30" s="17" t="str">
        <f>IF(F30&gt;6.5,"1",IF(F30&gt;=4.6,"3",IF(F30&gt;=2,"6",IF(F30&gt;=0,"10"))))</f>
        <v>10</v>
      </c>
      <c r="L30" s="17" t="str">
        <f>IF(G30&lt;0.5,"1",IF(G30&lt;1,"3",IF(G30&lt;=3,"6",IF(G30&gt;=3,"10"))))</f>
        <v>10</v>
      </c>
      <c r="M30" s="14">
        <v>92</v>
      </c>
      <c r="N30" s="20" t="s">
        <v>10</v>
      </c>
      <c r="O30" s="16" t="s">
        <v>15</v>
      </c>
      <c r="P30" s="18">
        <v>27.733333333333334</v>
      </c>
      <c r="Q30" s="18">
        <v>39.550000000000004</v>
      </c>
      <c r="R30" s="18">
        <v>0.75</v>
      </c>
      <c r="S30" s="18">
        <v>31.728333333333328</v>
      </c>
      <c r="T30" s="18">
        <f>AVERAGE(T18:T29)</f>
        <v>8.020833333333334</v>
      </c>
      <c r="U30" s="17" t="str">
        <f>IF(U213&lt;3,"1",IF(U213&lt;5,"3",IF(U213&lt;=15,"6",IF(U213&gt;15,"10"))))</f>
        <v>10</v>
      </c>
      <c r="V30" s="17" t="str">
        <f>IF(V213&lt;20,"1",IF(V213&lt;=49,"3",IF(V213&lt;=100,"6",IF(V213&gt;100,"10"))))</f>
        <v>10</v>
      </c>
      <c r="W30" s="17" t="str">
        <f>IF(W213&gt;6.5,"1",IF(W213&gt;=4.6,"3",IF(W213&gt;=2,"6",IF(W213&gt;=0,"10"))))</f>
        <v>1</v>
      </c>
      <c r="X30" s="17" t="str">
        <f>IF(X213&lt;0.5,"1",IF(X213&lt;1,"3",IF(X213&lt;=3,"6",IF(X213&gt;=3,"10"))))</f>
        <v>10</v>
      </c>
      <c r="Y30" s="21">
        <v>92</v>
      </c>
      <c r="Z30" s="21" t="s">
        <v>16</v>
      </c>
      <c r="AA30" s="22" t="s">
        <v>15</v>
      </c>
      <c r="AB30" s="18">
        <v>20.575</v>
      </c>
      <c r="AC30" s="18">
        <v>32.38333333333333</v>
      </c>
      <c r="AD30" s="18">
        <v>1.4833333333333336</v>
      </c>
      <c r="AE30" s="18">
        <v>26.701666666666664</v>
      </c>
      <c r="AF30" s="18">
        <f>AVERAGE(AF18:AF29)</f>
        <v>7.479166666666667</v>
      </c>
      <c r="AG30" s="17" t="str">
        <f>IF(AB30&lt;3,"1",IF(AB30&lt;5,"3",IF(AB30&lt;=15,"6",IF(AB30&gt;15,"10"))))</f>
        <v>10</v>
      </c>
      <c r="AH30" s="17" t="str">
        <f>IF(AC30&lt;20,"1",IF(AC30&lt;=49,"3",IF(AC30&lt;=100,"6",IF(AC30&gt;100,"10"))))</f>
        <v>3</v>
      </c>
      <c r="AI30" s="17" t="str">
        <f>IF(AD30&gt;6.5,"1",IF(AD30&gt;=4.6,"3",IF(AD30&gt;=2,"6",IF(AD30&gt;=0,"10"))))</f>
        <v>10</v>
      </c>
      <c r="AJ30" s="17" t="str">
        <f>IF(AE30&lt;0.5,"1",IF(AE30&lt;1,"3",IF(AE30&lt;=3,"6",IF(AE30&gt;=3,"10"))))</f>
        <v>10</v>
      </c>
      <c r="AK30" s="21">
        <v>92</v>
      </c>
      <c r="AL30" s="21" t="s">
        <v>16</v>
      </c>
      <c r="AM30" s="22" t="s">
        <v>15</v>
      </c>
      <c r="AN30" s="23">
        <v>11.541666666666666</v>
      </c>
      <c r="AO30" s="23">
        <v>35.71666666666666</v>
      </c>
      <c r="AP30" s="23">
        <v>3.65</v>
      </c>
      <c r="AQ30" s="23">
        <v>15.922500000000001</v>
      </c>
      <c r="AR30" s="18">
        <f>AVERAGE(AR18:AR29)</f>
        <v>6.625</v>
      </c>
      <c r="AS30" s="17" t="str">
        <f>IF(AN30&lt;3,"1",IF(AN30&lt;5,"3",IF(AN30&lt;=15,"6",IF(AN30&gt;15,"10"))))</f>
        <v>6</v>
      </c>
      <c r="AT30" s="17" t="str">
        <f>IF(AO30&lt;20,"1",IF(AO30&lt;=49,"3",IF(AO30&lt;=100,"6",IF(AO30&gt;100,"10"))))</f>
        <v>3</v>
      </c>
      <c r="AU30" s="17" t="str">
        <f>IF(AP30&gt;6.5,"1",IF(AP30&gt;=4.6,"3",IF(AP30&gt;=2,"6",IF(AP30&gt;=0,"10"))))</f>
        <v>6</v>
      </c>
      <c r="AV30" s="17" t="str">
        <f>IF(AQ30&lt;0.5,"1",IF(AQ30&lt;1,"3",IF(AQ30&lt;=3,"6",IF(AQ30&gt;=3,"10"))))</f>
        <v>10</v>
      </c>
      <c r="AW30" s="21">
        <v>92</v>
      </c>
      <c r="AX30" s="21" t="s">
        <v>16</v>
      </c>
      <c r="AY30" s="22" t="s">
        <v>15</v>
      </c>
      <c r="AZ30" s="26">
        <v>9.675</v>
      </c>
      <c r="BA30" s="23">
        <v>47.28333333333334</v>
      </c>
      <c r="BB30" s="23">
        <v>8.075</v>
      </c>
      <c r="BC30" s="23">
        <v>2.9175000000000004</v>
      </c>
      <c r="BD30" s="18">
        <f>AVERAGE(BD18:BD29)</f>
        <v>4</v>
      </c>
      <c r="BE30" s="17" t="str">
        <f>IF(AZ30&lt;3,"1",IF(AZ30&lt;5,"3",IF(AZ30&lt;=15,"6",IF(AZ30&gt;15,"10"))))</f>
        <v>6</v>
      </c>
      <c r="BF30" s="17" t="str">
        <f>IF(BA30&lt;20,"1",IF(BA30&lt;=49,"3",IF(BA30&lt;=100,"6",IF(BA30&gt;100,"10"))))</f>
        <v>3</v>
      </c>
      <c r="BG30" s="17" t="str">
        <f>IF(BB30&gt;6.5,"1",IF(BB30&gt;=4.6,"3",IF(BB30&gt;=2,"6",IF(BB30&gt;=0,"10"))))</f>
        <v>1</v>
      </c>
      <c r="BH30" s="17" t="str">
        <f>IF(BC30&lt;0.5,"1",IF(BC30&lt;1,"3",IF(BC30&lt;=3,"6",IF(BC30&gt;=3,"10"))))</f>
        <v>6</v>
      </c>
      <c r="BI30" s="21">
        <v>92</v>
      </c>
      <c r="BJ30" s="21" t="s">
        <v>16</v>
      </c>
      <c r="BK30" s="22"/>
      <c r="BL30" s="26"/>
      <c r="BM30" s="23"/>
      <c r="BN30" s="23"/>
      <c r="BO30" s="23"/>
      <c r="BP30" s="18"/>
      <c r="BQ30" s="17"/>
      <c r="BR30" s="17"/>
      <c r="BS30" s="17"/>
      <c r="BT30" s="17"/>
    </row>
    <row r="31" spans="1:72" ht="17.25" thickTop="1">
      <c r="A31" s="175">
        <v>93</v>
      </c>
      <c r="B31" s="176" t="s">
        <v>10</v>
      </c>
      <c r="C31" s="5">
        <v>37988</v>
      </c>
      <c r="D31" s="7">
        <v>32.3</v>
      </c>
      <c r="E31" s="7">
        <v>30.5</v>
      </c>
      <c r="F31" s="7">
        <v>0.8</v>
      </c>
      <c r="G31" s="7">
        <v>57.9</v>
      </c>
      <c r="H31" s="6">
        <v>8.25</v>
      </c>
      <c r="I31" s="6" t="s">
        <v>11</v>
      </c>
      <c r="J31" s="6" t="s">
        <v>12</v>
      </c>
      <c r="K31" s="6" t="s">
        <v>11</v>
      </c>
      <c r="L31" s="6" t="s">
        <v>11</v>
      </c>
      <c r="M31" s="179">
        <v>93</v>
      </c>
      <c r="N31" s="179" t="s">
        <v>10</v>
      </c>
      <c r="O31" s="8">
        <v>37988</v>
      </c>
      <c r="P31" s="9">
        <v>28.6</v>
      </c>
      <c r="Q31" s="9">
        <v>24.5</v>
      </c>
      <c r="R31" s="9">
        <v>3.9</v>
      </c>
      <c r="S31" s="9">
        <v>58.3</v>
      </c>
      <c r="T31" s="6">
        <v>7.25</v>
      </c>
      <c r="U31" s="6" t="s">
        <v>11</v>
      </c>
      <c r="V31" s="6" t="s">
        <v>12</v>
      </c>
      <c r="W31" s="6" t="s">
        <v>13</v>
      </c>
      <c r="X31" s="6" t="s">
        <v>11</v>
      </c>
      <c r="Y31" s="180">
        <v>93</v>
      </c>
      <c r="Z31" s="180" t="s">
        <v>10</v>
      </c>
      <c r="AA31" s="5">
        <v>37988</v>
      </c>
      <c r="AB31" s="7">
        <v>19.3</v>
      </c>
      <c r="AC31" s="7">
        <v>31.5</v>
      </c>
      <c r="AD31" s="7">
        <v>3.2</v>
      </c>
      <c r="AE31" s="7">
        <v>42.5</v>
      </c>
      <c r="AF31" s="6">
        <v>7.25</v>
      </c>
      <c r="AG31" s="6" t="s">
        <v>11</v>
      </c>
      <c r="AH31" s="6" t="s">
        <v>12</v>
      </c>
      <c r="AI31" s="6" t="s">
        <v>13</v>
      </c>
      <c r="AJ31" s="6" t="s">
        <v>11</v>
      </c>
      <c r="AK31" s="169">
        <v>93</v>
      </c>
      <c r="AL31" s="183" t="s">
        <v>10</v>
      </c>
      <c r="AM31" s="5">
        <v>37988</v>
      </c>
      <c r="AN31" s="7">
        <v>17.5</v>
      </c>
      <c r="AO31" s="7">
        <v>35.2</v>
      </c>
      <c r="AP31" s="7">
        <v>7.4</v>
      </c>
      <c r="AQ31" s="7">
        <v>21.7</v>
      </c>
      <c r="AR31" s="10">
        <v>6</v>
      </c>
      <c r="AS31" s="6" t="s">
        <v>11</v>
      </c>
      <c r="AT31" s="6" t="s">
        <v>12</v>
      </c>
      <c r="AU31" s="6" t="s">
        <v>14</v>
      </c>
      <c r="AV31" s="6" t="s">
        <v>11</v>
      </c>
      <c r="AW31" s="175">
        <v>93</v>
      </c>
      <c r="AX31" s="175" t="s">
        <v>10</v>
      </c>
      <c r="AY31" s="5">
        <v>37988</v>
      </c>
      <c r="AZ31" s="7">
        <v>8</v>
      </c>
      <c r="BA31" s="7">
        <v>22</v>
      </c>
      <c r="BB31" s="7">
        <v>4</v>
      </c>
      <c r="BC31" s="7">
        <v>3.77</v>
      </c>
      <c r="BD31" s="10">
        <v>6.25</v>
      </c>
      <c r="BE31" s="6" t="s">
        <v>13</v>
      </c>
      <c r="BF31" s="6" t="s">
        <v>12</v>
      </c>
      <c r="BG31" s="6" t="s">
        <v>13</v>
      </c>
      <c r="BH31" s="6" t="s">
        <v>11</v>
      </c>
      <c r="BI31" s="175">
        <v>93</v>
      </c>
      <c r="BJ31" s="175" t="s">
        <v>10</v>
      </c>
      <c r="BK31" s="5"/>
      <c r="BL31" s="7"/>
      <c r="BM31" s="7"/>
      <c r="BN31" s="7"/>
      <c r="BO31" s="7"/>
      <c r="BP31" s="10"/>
      <c r="BQ31" s="6"/>
      <c r="BR31" s="6"/>
      <c r="BS31" s="6"/>
      <c r="BT31" s="6"/>
    </row>
    <row r="32" spans="1:72" ht="16.5">
      <c r="A32" s="173"/>
      <c r="B32" s="177"/>
      <c r="C32" s="5">
        <v>38019</v>
      </c>
      <c r="D32" s="7">
        <v>24.4</v>
      </c>
      <c r="E32" s="7">
        <v>19.8</v>
      </c>
      <c r="F32" s="7">
        <v>1.8</v>
      </c>
      <c r="G32" s="7">
        <v>58.2</v>
      </c>
      <c r="H32" s="6">
        <v>7.75</v>
      </c>
      <c r="I32" s="6" t="s">
        <v>11</v>
      </c>
      <c r="J32" s="6" t="s">
        <v>14</v>
      </c>
      <c r="K32" s="6" t="s">
        <v>11</v>
      </c>
      <c r="L32" s="6" t="s">
        <v>11</v>
      </c>
      <c r="M32" s="179"/>
      <c r="N32" s="179"/>
      <c r="O32" s="8">
        <v>38019</v>
      </c>
      <c r="P32" s="9">
        <v>43.7</v>
      </c>
      <c r="Q32" s="9">
        <v>13.5</v>
      </c>
      <c r="R32" s="9">
        <v>1</v>
      </c>
      <c r="S32" s="9">
        <v>56.1</v>
      </c>
      <c r="T32" s="6">
        <v>7.75</v>
      </c>
      <c r="U32" s="6" t="s">
        <v>11</v>
      </c>
      <c r="V32" s="6" t="s">
        <v>14</v>
      </c>
      <c r="W32" s="6" t="s">
        <v>11</v>
      </c>
      <c r="X32" s="6" t="s">
        <v>11</v>
      </c>
      <c r="Y32" s="181"/>
      <c r="Z32" s="181"/>
      <c r="AA32" s="5">
        <v>38019</v>
      </c>
      <c r="AB32" s="7">
        <v>17</v>
      </c>
      <c r="AC32" s="7">
        <v>35.2</v>
      </c>
      <c r="AD32" s="7">
        <v>7.4</v>
      </c>
      <c r="AE32" s="7">
        <v>39.2</v>
      </c>
      <c r="AF32" s="6">
        <v>6</v>
      </c>
      <c r="AG32" s="6" t="s">
        <v>11</v>
      </c>
      <c r="AH32" s="6" t="s">
        <v>12</v>
      </c>
      <c r="AI32" s="6" t="s">
        <v>14</v>
      </c>
      <c r="AJ32" s="6" t="s">
        <v>11</v>
      </c>
      <c r="AK32" s="169"/>
      <c r="AL32" s="171"/>
      <c r="AM32" s="5">
        <v>38019</v>
      </c>
      <c r="AN32" s="7">
        <v>9</v>
      </c>
      <c r="AO32" s="7">
        <v>33.9</v>
      </c>
      <c r="AP32" s="7">
        <v>5</v>
      </c>
      <c r="AQ32" s="7">
        <v>17.4</v>
      </c>
      <c r="AR32" s="10">
        <v>5.5</v>
      </c>
      <c r="AS32" s="6" t="s">
        <v>13</v>
      </c>
      <c r="AT32" s="6" t="s">
        <v>12</v>
      </c>
      <c r="AU32" s="6" t="s">
        <v>12</v>
      </c>
      <c r="AV32" s="6" t="s">
        <v>11</v>
      </c>
      <c r="AW32" s="173"/>
      <c r="AX32" s="173"/>
      <c r="AY32" s="5">
        <v>38019</v>
      </c>
      <c r="AZ32" s="7">
        <v>7.1</v>
      </c>
      <c r="BA32" s="7">
        <v>21.8</v>
      </c>
      <c r="BB32" s="7">
        <v>4.7</v>
      </c>
      <c r="BC32" s="7">
        <v>3.18</v>
      </c>
      <c r="BD32" s="10">
        <v>5.5</v>
      </c>
      <c r="BE32" s="6" t="s">
        <v>13</v>
      </c>
      <c r="BF32" s="6" t="s">
        <v>12</v>
      </c>
      <c r="BG32" s="6" t="s">
        <v>12</v>
      </c>
      <c r="BH32" s="6" t="s">
        <v>11</v>
      </c>
      <c r="BI32" s="173"/>
      <c r="BJ32" s="173"/>
      <c r="BK32" s="5"/>
      <c r="BL32" s="7"/>
      <c r="BM32" s="7"/>
      <c r="BN32" s="7"/>
      <c r="BO32" s="7"/>
      <c r="BP32" s="10"/>
      <c r="BQ32" s="6"/>
      <c r="BR32" s="6"/>
      <c r="BS32" s="6"/>
      <c r="BT32" s="6"/>
    </row>
    <row r="33" spans="1:72" ht="16.5">
      <c r="A33" s="173"/>
      <c r="B33" s="177"/>
      <c r="C33" s="5">
        <v>38051</v>
      </c>
      <c r="D33" s="7">
        <v>27</v>
      </c>
      <c r="E33" s="7">
        <v>41.2</v>
      </c>
      <c r="F33" s="7">
        <v>0.6</v>
      </c>
      <c r="G33" s="7">
        <v>47.9</v>
      </c>
      <c r="H33" s="6">
        <v>8.25</v>
      </c>
      <c r="I33" s="6" t="s">
        <v>11</v>
      </c>
      <c r="J33" s="6" t="s">
        <v>12</v>
      </c>
      <c r="K33" s="6" t="s">
        <v>11</v>
      </c>
      <c r="L33" s="6" t="s">
        <v>11</v>
      </c>
      <c r="M33" s="179"/>
      <c r="N33" s="179"/>
      <c r="O33" s="8">
        <v>38051</v>
      </c>
      <c r="P33" s="9">
        <v>16.9</v>
      </c>
      <c r="Q33" s="9">
        <v>28</v>
      </c>
      <c r="R33" s="9">
        <v>0.5</v>
      </c>
      <c r="S33" s="9">
        <v>51</v>
      </c>
      <c r="T33" s="6">
        <v>8.25</v>
      </c>
      <c r="U33" s="6" t="s">
        <v>11</v>
      </c>
      <c r="V33" s="6" t="s">
        <v>12</v>
      </c>
      <c r="W33" s="6" t="s">
        <v>11</v>
      </c>
      <c r="X33" s="6" t="s">
        <v>11</v>
      </c>
      <c r="Y33" s="181"/>
      <c r="Z33" s="181"/>
      <c r="AA33" s="5">
        <v>38051</v>
      </c>
      <c r="AB33" s="7">
        <v>11.3</v>
      </c>
      <c r="AC33" s="7">
        <v>20</v>
      </c>
      <c r="AD33" s="7">
        <v>4.2</v>
      </c>
      <c r="AE33" s="7">
        <v>41.4</v>
      </c>
      <c r="AF33" s="6">
        <v>6.25</v>
      </c>
      <c r="AG33" s="6" t="s">
        <v>13</v>
      </c>
      <c r="AH33" s="6" t="s">
        <v>12</v>
      </c>
      <c r="AI33" s="6" t="s">
        <v>13</v>
      </c>
      <c r="AJ33" s="6" t="s">
        <v>11</v>
      </c>
      <c r="AK33" s="169"/>
      <c r="AL33" s="171"/>
      <c r="AM33" s="5">
        <v>38051</v>
      </c>
      <c r="AN33" s="7">
        <v>9.9</v>
      </c>
      <c r="AO33" s="7">
        <v>32</v>
      </c>
      <c r="AP33" s="7">
        <v>8.1</v>
      </c>
      <c r="AQ33" s="7">
        <v>18.7</v>
      </c>
      <c r="AR33" s="10">
        <v>5</v>
      </c>
      <c r="AS33" s="6" t="s">
        <v>13</v>
      </c>
      <c r="AT33" s="6" t="s">
        <v>12</v>
      </c>
      <c r="AU33" s="6" t="s">
        <v>14</v>
      </c>
      <c r="AV33" s="6" t="s">
        <v>11</v>
      </c>
      <c r="AW33" s="173"/>
      <c r="AX33" s="173"/>
      <c r="AY33" s="5">
        <v>38051</v>
      </c>
      <c r="AZ33" s="7">
        <v>8.5</v>
      </c>
      <c r="BA33" s="7">
        <v>31</v>
      </c>
      <c r="BB33" s="7">
        <v>8.6</v>
      </c>
      <c r="BC33" s="7">
        <v>2.42</v>
      </c>
      <c r="BD33" s="10">
        <v>4</v>
      </c>
      <c r="BE33" s="6" t="s">
        <v>13</v>
      </c>
      <c r="BF33" s="6" t="s">
        <v>12</v>
      </c>
      <c r="BG33" s="6" t="s">
        <v>14</v>
      </c>
      <c r="BH33" s="6" t="s">
        <v>13</v>
      </c>
      <c r="BI33" s="173"/>
      <c r="BJ33" s="173"/>
      <c r="BK33" s="5"/>
      <c r="BL33" s="7"/>
      <c r="BM33" s="7"/>
      <c r="BN33" s="7"/>
      <c r="BO33" s="7"/>
      <c r="BP33" s="10"/>
      <c r="BQ33" s="6"/>
      <c r="BR33" s="6"/>
      <c r="BS33" s="6"/>
      <c r="BT33" s="6"/>
    </row>
    <row r="34" spans="1:72" ht="16.5">
      <c r="A34" s="173"/>
      <c r="B34" s="177"/>
      <c r="C34" s="5">
        <v>38079</v>
      </c>
      <c r="D34" s="7">
        <v>31.9</v>
      </c>
      <c r="E34" s="7">
        <v>27.1</v>
      </c>
      <c r="F34" s="7">
        <v>1.2</v>
      </c>
      <c r="G34" s="7">
        <v>62.8</v>
      </c>
      <c r="H34" s="6">
        <v>8.25</v>
      </c>
      <c r="I34" s="6" t="s">
        <v>11</v>
      </c>
      <c r="J34" s="6" t="s">
        <v>12</v>
      </c>
      <c r="K34" s="6" t="s">
        <v>11</v>
      </c>
      <c r="L34" s="6" t="s">
        <v>11</v>
      </c>
      <c r="M34" s="179"/>
      <c r="N34" s="179"/>
      <c r="O34" s="8">
        <v>38079</v>
      </c>
      <c r="P34" s="9">
        <v>26.6</v>
      </c>
      <c r="Q34" s="9">
        <v>36.2</v>
      </c>
      <c r="R34" s="9">
        <v>0.8</v>
      </c>
      <c r="S34" s="9">
        <v>60.7</v>
      </c>
      <c r="T34" s="6">
        <v>8.25</v>
      </c>
      <c r="U34" s="6" t="s">
        <v>11</v>
      </c>
      <c r="V34" s="6" t="s">
        <v>12</v>
      </c>
      <c r="W34" s="6" t="s">
        <v>11</v>
      </c>
      <c r="X34" s="6" t="s">
        <v>11</v>
      </c>
      <c r="Y34" s="181"/>
      <c r="Z34" s="181"/>
      <c r="AA34" s="5">
        <v>38079</v>
      </c>
      <c r="AB34" s="7">
        <v>22.7</v>
      </c>
      <c r="AC34" s="7">
        <v>30.2</v>
      </c>
      <c r="AD34" s="7">
        <v>3.3</v>
      </c>
      <c r="AE34" s="7">
        <v>51</v>
      </c>
      <c r="AF34" s="6">
        <v>7.25</v>
      </c>
      <c r="AG34" s="6" t="s">
        <v>11</v>
      </c>
      <c r="AH34" s="6" t="s">
        <v>12</v>
      </c>
      <c r="AI34" s="6" t="s">
        <v>13</v>
      </c>
      <c r="AJ34" s="6" t="s">
        <v>11</v>
      </c>
      <c r="AK34" s="169"/>
      <c r="AL34" s="171"/>
      <c r="AM34" s="5">
        <v>38079</v>
      </c>
      <c r="AN34" s="7">
        <v>10.8</v>
      </c>
      <c r="AO34" s="7">
        <v>20.2</v>
      </c>
      <c r="AP34" s="7">
        <v>4.1</v>
      </c>
      <c r="AQ34" s="7">
        <v>22.8</v>
      </c>
      <c r="AR34" s="10">
        <v>6.25</v>
      </c>
      <c r="AS34" s="6" t="s">
        <v>13</v>
      </c>
      <c r="AT34" s="6" t="s">
        <v>12</v>
      </c>
      <c r="AU34" s="6" t="s">
        <v>13</v>
      </c>
      <c r="AV34" s="6" t="s">
        <v>11</v>
      </c>
      <c r="AW34" s="173"/>
      <c r="AX34" s="173"/>
      <c r="AY34" s="5">
        <v>38079</v>
      </c>
      <c r="AZ34" s="7">
        <v>10.6</v>
      </c>
      <c r="BA34" s="7">
        <v>23.5</v>
      </c>
      <c r="BB34" s="7">
        <v>8.5</v>
      </c>
      <c r="BC34" s="7">
        <v>6.59</v>
      </c>
      <c r="BD34" s="10">
        <v>5</v>
      </c>
      <c r="BE34" s="6" t="s">
        <v>13</v>
      </c>
      <c r="BF34" s="6" t="s">
        <v>12</v>
      </c>
      <c r="BG34" s="6" t="s">
        <v>14</v>
      </c>
      <c r="BH34" s="6" t="s">
        <v>11</v>
      </c>
      <c r="BI34" s="173"/>
      <c r="BJ34" s="173"/>
      <c r="BK34" s="5"/>
      <c r="BL34" s="7"/>
      <c r="BM34" s="7"/>
      <c r="BN34" s="7"/>
      <c r="BO34" s="7"/>
      <c r="BP34" s="10"/>
      <c r="BQ34" s="6"/>
      <c r="BR34" s="6"/>
      <c r="BS34" s="6"/>
      <c r="BT34" s="6"/>
    </row>
    <row r="35" spans="1:72" ht="16.5">
      <c r="A35" s="173"/>
      <c r="B35" s="177"/>
      <c r="C35" s="5">
        <v>38110</v>
      </c>
      <c r="D35" s="7">
        <v>22.5</v>
      </c>
      <c r="E35" s="7">
        <v>41.8</v>
      </c>
      <c r="F35" s="7">
        <v>3.3</v>
      </c>
      <c r="G35" s="7">
        <v>66.9</v>
      </c>
      <c r="H35" s="6">
        <v>7.25</v>
      </c>
      <c r="I35" s="6" t="s">
        <v>11</v>
      </c>
      <c r="J35" s="6" t="s">
        <v>12</v>
      </c>
      <c r="K35" s="6" t="s">
        <v>13</v>
      </c>
      <c r="L35" s="6" t="s">
        <v>11</v>
      </c>
      <c r="M35" s="179"/>
      <c r="N35" s="179"/>
      <c r="O35" s="8">
        <v>38110</v>
      </c>
      <c r="P35" s="9">
        <v>21.9</v>
      </c>
      <c r="Q35" s="9">
        <v>36</v>
      </c>
      <c r="R35" s="9">
        <v>4.3</v>
      </c>
      <c r="S35" s="9">
        <v>71.5</v>
      </c>
      <c r="T35" s="6">
        <v>7.25</v>
      </c>
      <c r="U35" s="6" t="s">
        <v>11</v>
      </c>
      <c r="V35" s="6" t="s">
        <v>12</v>
      </c>
      <c r="W35" s="6" t="s">
        <v>13</v>
      </c>
      <c r="X35" s="6" t="s">
        <v>11</v>
      </c>
      <c r="Y35" s="181"/>
      <c r="Z35" s="181"/>
      <c r="AA35" s="5">
        <v>38110</v>
      </c>
      <c r="AB35" s="7">
        <v>31.6</v>
      </c>
      <c r="AC35" s="7">
        <v>29.6</v>
      </c>
      <c r="AD35" s="7">
        <v>7.4</v>
      </c>
      <c r="AE35" s="7">
        <v>48.4</v>
      </c>
      <c r="AF35" s="6">
        <v>6</v>
      </c>
      <c r="AG35" s="6" t="s">
        <v>11</v>
      </c>
      <c r="AH35" s="6" t="s">
        <v>12</v>
      </c>
      <c r="AI35" s="6" t="s">
        <v>14</v>
      </c>
      <c r="AJ35" s="6" t="s">
        <v>11</v>
      </c>
      <c r="AK35" s="169"/>
      <c r="AL35" s="171"/>
      <c r="AM35" s="5">
        <v>38110</v>
      </c>
      <c r="AN35" s="7">
        <v>11.7</v>
      </c>
      <c r="AO35" s="7">
        <v>37.1</v>
      </c>
      <c r="AP35" s="7">
        <v>4.7</v>
      </c>
      <c r="AQ35" s="7">
        <v>12.7</v>
      </c>
      <c r="AR35" s="10">
        <v>5.5</v>
      </c>
      <c r="AS35" s="6" t="s">
        <v>13</v>
      </c>
      <c r="AT35" s="6" t="s">
        <v>12</v>
      </c>
      <c r="AU35" s="6" t="s">
        <v>12</v>
      </c>
      <c r="AV35" s="6" t="s">
        <v>11</v>
      </c>
      <c r="AW35" s="173"/>
      <c r="AX35" s="173"/>
      <c r="AY35" s="5">
        <v>38110</v>
      </c>
      <c r="AZ35" s="7">
        <v>7</v>
      </c>
      <c r="BA35" s="7">
        <v>58.2</v>
      </c>
      <c r="BB35" s="7">
        <v>11.3</v>
      </c>
      <c r="BC35" s="7">
        <v>1.12</v>
      </c>
      <c r="BD35" s="10">
        <v>4.75</v>
      </c>
      <c r="BE35" s="6" t="s">
        <v>13</v>
      </c>
      <c r="BF35" s="6" t="s">
        <v>13</v>
      </c>
      <c r="BG35" s="6" t="s">
        <v>14</v>
      </c>
      <c r="BH35" s="6" t="s">
        <v>13</v>
      </c>
      <c r="BI35" s="173"/>
      <c r="BJ35" s="173"/>
      <c r="BK35" s="5"/>
      <c r="BL35" s="7"/>
      <c r="BM35" s="7"/>
      <c r="BN35" s="7"/>
      <c r="BO35" s="7"/>
      <c r="BP35" s="10"/>
      <c r="BQ35" s="6"/>
      <c r="BR35" s="6"/>
      <c r="BS35" s="6"/>
      <c r="BT35" s="6"/>
    </row>
    <row r="36" spans="1:72" ht="16.5">
      <c r="A36" s="173"/>
      <c r="B36" s="177"/>
      <c r="C36" s="5">
        <v>38140</v>
      </c>
      <c r="D36" s="7">
        <v>16.5</v>
      </c>
      <c r="E36" s="7">
        <v>37.2</v>
      </c>
      <c r="F36" s="7">
        <v>4.5</v>
      </c>
      <c r="G36" s="7">
        <v>54</v>
      </c>
      <c r="H36" s="6">
        <v>7.25</v>
      </c>
      <c r="I36" s="6" t="s">
        <v>11</v>
      </c>
      <c r="J36" s="6" t="s">
        <v>12</v>
      </c>
      <c r="K36" s="6" t="s">
        <v>13</v>
      </c>
      <c r="L36" s="6" t="s">
        <v>11</v>
      </c>
      <c r="M36" s="179"/>
      <c r="N36" s="179"/>
      <c r="O36" s="8">
        <v>38140</v>
      </c>
      <c r="P36" s="9">
        <v>22.9</v>
      </c>
      <c r="Q36" s="9">
        <v>45</v>
      </c>
      <c r="R36" s="9">
        <v>5.4</v>
      </c>
      <c r="S36" s="9">
        <v>54.9</v>
      </c>
      <c r="T36" s="6">
        <v>6.5</v>
      </c>
      <c r="U36" s="6" t="s">
        <v>11</v>
      </c>
      <c r="V36" s="6" t="s">
        <v>12</v>
      </c>
      <c r="W36" s="6" t="s">
        <v>12</v>
      </c>
      <c r="X36" s="6" t="s">
        <v>11</v>
      </c>
      <c r="Y36" s="181"/>
      <c r="Z36" s="181"/>
      <c r="AA36" s="5">
        <v>38140</v>
      </c>
      <c r="AB36" s="7">
        <v>35</v>
      </c>
      <c r="AC36" s="7">
        <v>59</v>
      </c>
      <c r="AD36" s="7">
        <v>8.1</v>
      </c>
      <c r="AE36" s="7">
        <v>31.1</v>
      </c>
      <c r="AF36" s="6">
        <v>6.75</v>
      </c>
      <c r="AG36" s="6" t="s">
        <v>11</v>
      </c>
      <c r="AH36" s="6" t="s">
        <v>13</v>
      </c>
      <c r="AI36" s="6" t="s">
        <v>14</v>
      </c>
      <c r="AJ36" s="6" t="s">
        <v>11</v>
      </c>
      <c r="AK36" s="169"/>
      <c r="AL36" s="171"/>
      <c r="AM36" s="5">
        <v>38140</v>
      </c>
      <c r="AN36" s="7">
        <v>9.5</v>
      </c>
      <c r="AO36" s="7">
        <v>42.8</v>
      </c>
      <c r="AP36" s="7">
        <v>5.5</v>
      </c>
      <c r="AQ36" s="7">
        <v>9.61</v>
      </c>
      <c r="AR36" s="10">
        <v>5.5</v>
      </c>
      <c r="AS36" s="6" t="s">
        <v>13</v>
      </c>
      <c r="AT36" s="6" t="s">
        <v>12</v>
      </c>
      <c r="AU36" s="6" t="s">
        <v>12</v>
      </c>
      <c r="AV36" s="6" t="s">
        <v>11</v>
      </c>
      <c r="AW36" s="173"/>
      <c r="AX36" s="173"/>
      <c r="AY36" s="5">
        <v>38140</v>
      </c>
      <c r="AZ36" s="7">
        <v>8.3</v>
      </c>
      <c r="BA36" s="7">
        <v>39.7</v>
      </c>
      <c r="BB36" s="7">
        <v>7</v>
      </c>
      <c r="BC36" s="7">
        <v>0.14</v>
      </c>
      <c r="BD36" s="10">
        <v>2.75</v>
      </c>
      <c r="BE36" s="6" t="s">
        <v>13</v>
      </c>
      <c r="BF36" s="6" t="s">
        <v>12</v>
      </c>
      <c r="BG36" s="6" t="s">
        <v>14</v>
      </c>
      <c r="BH36" s="6" t="s">
        <v>14</v>
      </c>
      <c r="BI36" s="173"/>
      <c r="BJ36" s="173"/>
      <c r="BK36" s="5"/>
      <c r="BL36" s="7"/>
      <c r="BM36" s="7"/>
      <c r="BN36" s="7"/>
      <c r="BO36" s="7"/>
      <c r="BP36" s="10"/>
      <c r="BQ36" s="6"/>
      <c r="BR36" s="6"/>
      <c r="BS36" s="6"/>
      <c r="BT36" s="6"/>
    </row>
    <row r="37" spans="1:72" ht="16.5">
      <c r="A37" s="173"/>
      <c r="B37" s="177"/>
      <c r="C37" s="5">
        <v>38184</v>
      </c>
      <c r="D37" s="7">
        <v>17.6</v>
      </c>
      <c r="E37" s="7">
        <v>247</v>
      </c>
      <c r="F37" s="7">
        <v>0</v>
      </c>
      <c r="G37" s="7">
        <v>24.5</v>
      </c>
      <c r="H37" s="6">
        <v>10</v>
      </c>
      <c r="I37" s="6" t="s">
        <v>11</v>
      </c>
      <c r="J37" s="6" t="s">
        <v>11</v>
      </c>
      <c r="K37" s="6" t="s">
        <v>11</v>
      </c>
      <c r="L37" s="6" t="s">
        <v>11</v>
      </c>
      <c r="M37" s="179"/>
      <c r="N37" s="179"/>
      <c r="O37" s="8">
        <v>38184</v>
      </c>
      <c r="P37" s="9">
        <v>23</v>
      </c>
      <c r="Q37" s="9">
        <v>238</v>
      </c>
      <c r="R37" s="9">
        <v>0.8</v>
      </c>
      <c r="S37" s="9">
        <v>30.5</v>
      </c>
      <c r="T37" s="6">
        <v>10</v>
      </c>
      <c r="U37" s="6" t="s">
        <v>11</v>
      </c>
      <c r="V37" s="6" t="s">
        <v>11</v>
      </c>
      <c r="W37" s="6" t="s">
        <v>11</v>
      </c>
      <c r="X37" s="6" t="s">
        <v>11</v>
      </c>
      <c r="Y37" s="181"/>
      <c r="Z37" s="181"/>
      <c r="AA37" s="5">
        <v>38184</v>
      </c>
      <c r="AB37" s="7">
        <v>11.4</v>
      </c>
      <c r="AC37" s="7">
        <v>29.8</v>
      </c>
      <c r="AD37" s="7">
        <v>1.3</v>
      </c>
      <c r="AE37" s="7">
        <v>25.5</v>
      </c>
      <c r="AF37" s="6">
        <v>7.25</v>
      </c>
      <c r="AG37" s="6" t="s">
        <v>13</v>
      </c>
      <c r="AH37" s="6" t="s">
        <v>12</v>
      </c>
      <c r="AI37" s="6" t="s">
        <v>11</v>
      </c>
      <c r="AJ37" s="6" t="s">
        <v>11</v>
      </c>
      <c r="AK37" s="169"/>
      <c r="AL37" s="171"/>
      <c r="AM37" s="5">
        <v>38184</v>
      </c>
      <c r="AN37" s="7">
        <v>9.5</v>
      </c>
      <c r="AO37" s="7">
        <v>62.2</v>
      </c>
      <c r="AP37" s="7">
        <v>4</v>
      </c>
      <c r="AQ37" s="7">
        <v>10.7</v>
      </c>
      <c r="AR37" s="10">
        <v>7</v>
      </c>
      <c r="AS37" s="6" t="s">
        <v>13</v>
      </c>
      <c r="AT37" s="6" t="s">
        <v>13</v>
      </c>
      <c r="AU37" s="6" t="s">
        <v>13</v>
      </c>
      <c r="AV37" s="6" t="s">
        <v>11</v>
      </c>
      <c r="AW37" s="173"/>
      <c r="AX37" s="173"/>
      <c r="AY37" s="5">
        <v>38184</v>
      </c>
      <c r="AZ37" s="7">
        <v>8.1</v>
      </c>
      <c r="BA37" s="7">
        <v>54.4</v>
      </c>
      <c r="BB37" s="7">
        <v>4</v>
      </c>
      <c r="BC37" s="7">
        <v>0.39</v>
      </c>
      <c r="BD37" s="10">
        <v>4.75</v>
      </c>
      <c r="BE37" s="6" t="s">
        <v>13</v>
      </c>
      <c r="BF37" s="6" t="s">
        <v>13</v>
      </c>
      <c r="BG37" s="6" t="s">
        <v>13</v>
      </c>
      <c r="BH37" s="6" t="s">
        <v>14</v>
      </c>
      <c r="BI37" s="173"/>
      <c r="BJ37" s="173"/>
      <c r="BK37" s="5"/>
      <c r="BL37" s="7"/>
      <c r="BM37" s="7"/>
      <c r="BN37" s="7"/>
      <c r="BO37" s="7"/>
      <c r="BP37" s="10"/>
      <c r="BQ37" s="6"/>
      <c r="BR37" s="6"/>
      <c r="BS37" s="6"/>
      <c r="BT37" s="6"/>
    </row>
    <row r="38" spans="1:72" ht="16.5">
      <c r="A38" s="173"/>
      <c r="B38" s="177"/>
      <c r="C38" s="5">
        <v>38210</v>
      </c>
      <c r="D38" s="7">
        <v>23.2</v>
      </c>
      <c r="E38" s="7">
        <v>24.1</v>
      </c>
      <c r="F38" s="7">
        <v>0.6</v>
      </c>
      <c r="G38" s="7">
        <v>9.92</v>
      </c>
      <c r="H38" s="6">
        <v>8.25</v>
      </c>
      <c r="I38" s="6" t="s">
        <v>11</v>
      </c>
      <c r="J38" s="6" t="s">
        <v>12</v>
      </c>
      <c r="K38" s="6" t="s">
        <v>11</v>
      </c>
      <c r="L38" s="6" t="s">
        <v>11</v>
      </c>
      <c r="M38" s="179"/>
      <c r="N38" s="179"/>
      <c r="O38" s="8">
        <v>38210</v>
      </c>
      <c r="P38" s="9">
        <v>12.4</v>
      </c>
      <c r="Q38" s="9">
        <v>31</v>
      </c>
      <c r="R38" s="9">
        <v>0.8</v>
      </c>
      <c r="S38" s="9">
        <v>10.7</v>
      </c>
      <c r="T38" s="6">
        <v>7.25</v>
      </c>
      <c r="U38" s="6" t="s">
        <v>13</v>
      </c>
      <c r="V38" s="6" t="s">
        <v>12</v>
      </c>
      <c r="W38" s="6" t="s">
        <v>11</v>
      </c>
      <c r="X38" s="6" t="s">
        <v>11</v>
      </c>
      <c r="Y38" s="181"/>
      <c r="Z38" s="181"/>
      <c r="AA38" s="5">
        <v>38210</v>
      </c>
      <c r="AB38" s="7">
        <v>12.7</v>
      </c>
      <c r="AC38" s="7">
        <v>37.4</v>
      </c>
      <c r="AD38" s="7">
        <v>5.5</v>
      </c>
      <c r="AE38" s="7">
        <v>12.6</v>
      </c>
      <c r="AF38" s="6">
        <v>5.5</v>
      </c>
      <c r="AG38" s="6" t="s">
        <v>13</v>
      </c>
      <c r="AH38" s="6" t="s">
        <v>12</v>
      </c>
      <c r="AI38" s="6" t="s">
        <v>12</v>
      </c>
      <c r="AJ38" s="6" t="s">
        <v>11</v>
      </c>
      <c r="AK38" s="169"/>
      <c r="AL38" s="171"/>
      <c r="AM38" s="5">
        <v>38210</v>
      </c>
      <c r="AN38" s="7">
        <v>9.9</v>
      </c>
      <c r="AO38" s="7">
        <v>45.4</v>
      </c>
      <c r="AP38" s="7">
        <v>4.9</v>
      </c>
      <c r="AQ38" s="7">
        <v>8.61</v>
      </c>
      <c r="AR38" s="10">
        <v>5.5</v>
      </c>
      <c r="AS38" s="6" t="s">
        <v>13</v>
      </c>
      <c r="AT38" s="6" t="s">
        <v>12</v>
      </c>
      <c r="AU38" s="6" t="s">
        <v>12</v>
      </c>
      <c r="AV38" s="6" t="s">
        <v>11</v>
      </c>
      <c r="AW38" s="173"/>
      <c r="AX38" s="173"/>
      <c r="AY38" s="5">
        <v>38210</v>
      </c>
      <c r="AZ38" s="7">
        <v>9.2</v>
      </c>
      <c r="BA38" s="7">
        <v>25.6</v>
      </c>
      <c r="BB38" s="7">
        <v>4</v>
      </c>
      <c r="BC38" s="7">
        <v>0.06</v>
      </c>
      <c r="BD38" s="10">
        <v>4</v>
      </c>
      <c r="BE38" s="6" t="s">
        <v>13</v>
      </c>
      <c r="BF38" s="6" t="s">
        <v>12</v>
      </c>
      <c r="BG38" s="6" t="s">
        <v>13</v>
      </c>
      <c r="BH38" s="6" t="s">
        <v>14</v>
      </c>
      <c r="BI38" s="173"/>
      <c r="BJ38" s="173"/>
      <c r="BK38" s="5"/>
      <c r="BL38" s="7"/>
      <c r="BM38" s="7"/>
      <c r="BN38" s="7"/>
      <c r="BO38" s="7"/>
      <c r="BP38" s="10"/>
      <c r="BQ38" s="6"/>
      <c r="BR38" s="6"/>
      <c r="BS38" s="6"/>
      <c r="BT38" s="6"/>
    </row>
    <row r="39" spans="1:72" ht="16.5">
      <c r="A39" s="173"/>
      <c r="B39" s="177"/>
      <c r="C39" s="5">
        <v>38240</v>
      </c>
      <c r="D39" s="7">
        <v>5.7</v>
      </c>
      <c r="E39" s="7">
        <v>30</v>
      </c>
      <c r="F39" s="7">
        <v>1.6</v>
      </c>
      <c r="G39" s="7">
        <v>6.22</v>
      </c>
      <c r="H39" s="6">
        <v>7.25</v>
      </c>
      <c r="I39" s="6" t="s">
        <v>13</v>
      </c>
      <c r="J39" s="6" t="s">
        <v>12</v>
      </c>
      <c r="K39" s="6" t="s">
        <v>11</v>
      </c>
      <c r="L39" s="6" t="s">
        <v>11</v>
      </c>
      <c r="M39" s="179"/>
      <c r="N39" s="179"/>
      <c r="O39" s="8">
        <v>38240</v>
      </c>
      <c r="P39" s="9">
        <v>4.4</v>
      </c>
      <c r="Q39" s="9">
        <v>24.2</v>
      </c>
      <c r="R39" s="9">
        <v>1.7</v>
      </c>
      <c r="S39" s="9">
        <v>4.36</v>
      </c>
      <c r="T39" s="6">
        <v>6.5</v>
      </c>
      <c r="U39" s="6" t="s">
        <v>12</v>
      </c>
      <c r="V39" s="6" t="s">
        <v>12</v>
      </c>
      <c r="W39" s="6" t="s">
        <v>11</v>
      </c>
      <c r="X39" s="6" t="s">
        <v>11</v>
      </c>
      <c r="Y39" s="181"/>
      <c r="Z39" s="181"/>
      <c r="AA39" s="5">
        <v>38240</v>
      </c>
      <c r="AB39" s="7">
        <v>6.7</v>
      </c>
      <c r="AC39" s="7">
        <v>28.1</v>
      </c>
      <c r="AD39" s="7">
        <v>0.6</v>
      </c>
      <c r="AE39" s="7">
        <v>6.38</v>
      </c>
      <c r="AF39" s="6">
        <v>7.25</v>
      </c>
      <c r="AG39" s="6" t="s">
        <v>13</v>
      </c>
      <c r="AH39" s="6" t="s">
        <v>12</v>
      </c>
      <c r="AI39" s="6" t="s">
        <v>11</v>
      </c>
      <c r="AJ39" s="6" t="s">
        <v>11</v>
      </c>
      <c r="AK39" s="169"/>
      <c r="AL39" s="171"/>
      <c r="AM39" s="5">
        <v>38240</v>
      </c>
      <c r="AN39" s="7">
        <v>7.7</v>
      </c>
      <c r="AO39" s="7">
        <v>18.4</v>
      </c>
      <c r="AP39" s="7">
        <v>2.1</v>
      </c>
      <c r="AQ39" s="7">
        <v>7.01</v>
      </c>
      <c r="AR39" s="10">
        <v>5.75</v>
      </c>
      <c r="AS39" s="6" t="s">
        <v>13</v>
      </c>
      <c r="AT39" s="6" t="s">
        <v>14</v>
      </c>
      <c r="AU39" s="6" t="s">
        <v>13</v>
      </c>
      <c r="AV39" s="6" t="s">
        <v>11</v>
      </c>
      <c r="AW39" s="173"/>
      <c r="AX39" s="173"/>
      <c r="AY39" s="5">
        <v>38240</v>
      </c>
      <c r="AZ39" s="7">
        <v>8.1</v>
      </c>
      <c r="BA39" s="7">
        <v>89.2</v>
      </c>
      <c r="BB39" s="7">
        <v>7</v>
      </c>
      <c r="BC39" s="7">
        <v>0.36</v>
      </c>
      <c r="BD39" s="10">
        <v>3.5</v>
      </c>
      <c r="BE39" s="6" t="s">
        <v>13</v>
      </c>
      <c r="BF39" s="6" t="s">
        <v>13</v>
      </c>
      <c r="BG39" s="6" t="s">
        <v>14</v>
      </c>
      <c r="BH39" s="6" t="s">
        <v>14</v>
      </c>
      <c r="BI39" s="173"/>
      <c r="BJ39" s="173"/>
      <c r="BK39" s="5"/>
      <c r="BL39" s="7"/>
      <c r="BM39" s="7"/>
      <c r="BN39" s="7"/>
      <c r="BO39" s="7"/>
      <c r="BP39" s="10"/>
      <c r="BQ39" s="6"/>
      <c r="BR39" s="6"/>
      <c r="BS39" s="6"/>
      <c r="BT39" s="6"/>
    </row>
    <row r="40" spans="1:72" ht="16.5">
      <c r="A40" s="173"/>
      <c r="B40" s="177"/>
      <c r="C40" s="5">
        <v>38271</v>
      </c>
      <c r="D40" s="7">
        <v>22.2</v>
      </c>
      <c r="E40" s="7">
        <v>32.6</v>
      </c>
      <c r="F40" s="7">
        <v>0.6</v>
      </c>
      <c r="G40" s="7">
        <v>21.8</v>
      </c>
      <c r="H40" s="6">
        <v>8.25</v>
      </c>
      <c r="I40" s="6" t="s">
        <v>11</v>
      </c>
      <c r="J40" s="6" t="s">
        <v>12</v>
      </c>
      <c r="K40" s="6" t="s">
        <v>11</v>
      </c>
      <c r="L40" s="6" t="s">
        <v>11</v>
      </c>
      <c r="M40" s="179"/>
      <c r="N40" s="179"/>
      <c r="O40" s="8">
        <v>38271</v>
      </c>
      <c r="P40" s="9">
        <v>17.9</v>
      </c>
      <c r="Q40" s="9">
        <v>27.8</v>
      </c>
      <c r="R40" s="9">
        <v>2.4</v>
      </c>
      <c r="S40" s="9">
        <v>17.4</v>
      </c>
      <c r="T40" s="6">
        <v>7.25</v>
      </c>
      <c r="U40" s="6" t="s">
        <v>11</v>
      </c>
      <c r="V40" s="6" t="s">
        <v>12</v>
      </c>
      <c r="W40" s="6" t="s">
        <v>13</v>
      </c>
      <c r="X40" s="6" t="s">
        <v>11</v>
      </c>
      <c r="Y40" s="181"/>
      <c r="Z40" s="181"/>
      <c r="AA40" s="5">
        <v>38271</v>
      </c>
      <c r="AB40" s="7">
        <v>11.2</v>
      </c>
      <c r="AC40" s="7">
        <v>37.4</v>
      </c>
      <c r="AD40" s="7">
        <v>5.8</v>
      </c>
      <c r="AE40" s="7">
        <v>11.6</v>
      </c>
      <c r="AF40" s="6">
        <v>5.5</v>
      </c>
      <c r="AG40" s="6" t="s">
        <v>13</v>
      </c>
      <c r="AH40" s="6" t="s">
        <v>12</v>
      </c>
      <c r="AI40" s="6" t="s">
        <v>12</v>
      </c>
      <c r="AJ40" s="6" t="s">
        <v>11</v>
      </c>
      <c r="AK40" s="169"/>
      <c r="AL40" s="171"/>
      <c r="AM40" s="5">
        <v>38271</v>
      </c>
      <c r="AN40" s="7">
        <v>8.7</v>
      </c>
      <c r="AO40" s="7">
        <v>38</v>
      </c>
      <c r="AP40" s="7">
        <v>6.2</v>
      </c>
      <c r="AQ40" s="7">
        <v>7.71</v>
      </c>
      <c r="AR40" s="10">
        <v>5.5</v>
      </c>
      <c r="AS40" s="6" t="s">
        <v>13</v>
      </c>
      <c r="AT40" s="6" t="s">
        <v>12</v>
      </c>
      <c r="AU40" s="6" t="s">
        <v>12</v>
      </c>
      <c r="AV40" s="6" t="s">
        <v>11</v>
      </c>
      <c r="AW40" s="173"/>
      <c r="AX40" s="173"/>
      <c r="AY40" s="5">
        <v>38271</v>
      </c>
      <c r="AZ40" s="7">
        <v>17.1</v>
      </c>
      <c r="BA40" s="7">
        <v>85</v>
      </c>
      <c r="BB40" s="7">
        <v>8.7</v>
      </c>
      <c r="BC40" s="7">
        <v>0.15</v>
      </c>
      <c r="BD40" s="10">
        <v>4.5</v>
      </c>
      <c r="BE40" s="6" t="s">
        <v>11</v>
      </c>
      <c r="BF40" s="6" t="s">
        <v>13</v>
      </c>
      <c r="BG40" s="6" t="s">
        <v>14</v>
      </c>
      <c r="BH40" s="6" t="s">
        <v>14</v>
      </c>
      <c r="BI40" s="173"/>
      <c r="BJ40" s="173"/>
      <c r="BK40" s="5"/>
      <c r="BL40" s="7"/>
      <c r="BM40" s="7"/>
      <c r="BN40" s="7"/>
      <c r="BO40" s="7"/>
      <c r="BP40" s="10"/>
      <c r="BQ40" s="6"/>
      <c r="BR40" s="6"/>
      <c r="BS40" s="6"/>
      <c r="BT40" s="6"/>
    </row>
    <row r="41" spans="1:72" ht="16.5">
      <c r="A41" s="173"/>
      <c r="B41" s="177"/>
      <c r="C41" s="5">
        <v>38301</v>
      </c>
      <c r="D41" s="7">
        <v>18.7</v>
      </c>
      <c r="E41" s="7">
        <v>19.7</v>
      </c>
      <c r="F41" s="7">
        <v>0</v>
      </c>
      <c r="G41" s="7">
        <v>19.9</v>
      </c>
      <c r="H41" s="6">
        <v>7.75</v>
      </c>
      <c r="I41" s="6" t="s">
        <v>11</v>
      </c>
      <c r="J41" s="6" t="s">
        <v>14</v>
      </c>
      <c r="K41" s="6" t="s">
        <v>11</v>
      </c>
      <c r="L41" s="6" t="s">
        <v>11</v>
      </c>
      <c r="M41" s="179"/>
      <c r="N41" s="179"/>
      <c r="O41" s="8">
        <v>38301</v>
      </c>
      <c r="P41" s="9">
        <v>24.5</v>
      </c>
      <c r="Q41" s="9">
        <v>17.3</v>
      </c>
      <c r="R41" s="9">
        <v>1</v>
      </c>
      <c r="S41" s="9">
        <v>16.9</v>
      </c>
      <c r="T41" s="6">
        <v>7.75</v>
      </c>
      <c r="U41" s="6" t="s">
        <v>11</v>
      </c>
      <c r="V41" s="6" t="s">
        <v>14</v>
      </c>
      <c r="W41" s="6" t="s">
        <v>11</v>
      </c>
      <c r="X41" s="6" t="s">
        <v>11</v>
      </c>
      <c r="Y41" s="181"/>
      <c r="Z41" s="181"/>
      <c r="AA41" s="5">
        <v>38301</v>
      </c>
      <c r="AB41" s="7">
        <v>24.4</v>
      </c>
      <c r="AC41" s="7">
        <v>19.6</v>
      </c>
      <c r="AD41" s="7">
        <v>0</v>
      </c>
      <c r="AE41" s="7">
        <v>18.4</v>
      </c>
      <c r="AF41" s="6">
        <v>7.75</v>
      </c>
      <c r="AG41" s="6" t="s">
        <v>11</v>
      </c>
      <c r="AH41" s="6" t="s">
        <v>14</v>
      </c>
      <c r="AI41" s="6" t="s">
        <v>11</v>
      </c>
      <c r="AJ41" s="6" t="s">
        <v>11</v>
      </c>
      <c r="AK41" s="169"/>
      <c r="AL41" s="171"/>
      <c r="AM41" s="5">
        <v>38301</v>
      </c>
      <c r="AN41" s="7">
        <v>17.1</v>
      </c>
      <c r="AO41" s="7">
        <v>25.6</v>
      </c>
      <c r="AP41" s="7">
        <v>5</v>
      </c>
      <c r="AQ41" s="7">
        <v>15.4</v>
      </c>
      <c r="AR41" s="10">
        <v>6.5</v>
      </c>
      <c r="AS41" s="6" t="s">
        <v>11</v>
      </c>
      <c r="AT41" s="6" t="s">
        <v>12</v>
      </c>
      <c r="AU41" s="6" t="s">
        <v>12</v>
      </c>
      <c r="AV41" s="6" t="s">
        <v>11</v>
      </c>
      <c r="AW41" s="173"/>
      <c r="AX41" s="173"/>
      <c r="AY41" s="5">
        <v>38301</v>
      </c>
      <c r="AZ41" s="7">
        <v>13.4</v>
      </c>
      <c r="BA41" s="7">
        <v>37</v>
      </c>
      <c r="BB41" s="7">
        <v>7.1</v>
      </c>
      <c r="BC41" s="7">
        <v>2.19</v>
      </c>
      <c r="BD41" s="10">
        <v>4</v>
      </c>
      <c r="BE41" s="6" t="s">
        <v>13</v>
      </c>
      <c r="BF41" s="6" t="s">
        <v>12</v>
      </c>
      <c r="BG41" s="6" t="s">
        <v>14</v>
      </c>
      <c r="BH41" s="6" t="s">
        <v>13</v>
      </c>
      <c r="BI41" s="173"/>
      <c r="BJ41" s="173"/>
      <c r="BK41" s="5"/>
      <c r="BL41" s="7"/>
      <c r="BM41" s="7"/>
      <c r="BN41" s="7"/>
      <c r="BO41" s="7"/>
      <c r="BP41" s="10"/>
      <c r="BQ41" s="6"/>
      <c r="BR41" s="6"/>
      <c r="BS41" s="6"/>
      <c r="BT41" s="6"/>
    </row>
    <row r="42" spans="1:72" ht="17.25" thickBot="1">
      <c r="A42" s="174"/>
      <c r="B42" s="178"/>
      <c r="C42" s="5">
        <v>38331</v>
      </c>
      <c r="D42" s="7">
        <v>25.8</v>
      </c>
      <c r="E42" s="7">
        <v>33.5</v>
      </c>
      <c r="F42" s="7">
        <v>0</v>
      </c>
      <c r="G42" s="7">
        <v>25.4</v>
      </c>
      <c r="H42" s="6">
        <v>8.25</v>
      </c>
      <c r="I42" s="6" t="s">
        <v>11</v>
      </c>
      <c r="J42" s="6" t="s">
        <v>12</v>
      </c>
      <c r="K42" s="6" t="s">
        <v>11</v>
      </c>
      <c r="L42" s="6" t="s">
        <v>11</v>
      </c>
      <c r="M42" s="179"/>
      <c r="N42" s="179"/>
      <c r="O42" s="8">
        <v>38331</v>
      </c>
      <c r="P42" s="9">
        <v>30.6</v>
      </c>
      <c r="Q42" s="9">
        <v>156</v>
      </c>
      <c r="R42" s="9">
        <v>2.7</v>
      </c>
      <c r="S42" s="9">
        <v>23.4</v>
      </c>
      <c r="T42" s="6">
        <v>9</v>
      </c>
      <c r="U42" s="6" t="s">
        <v>11</v>
      </c>
      <c r="V42" s="6" t="s">
        <v>11</v>
      </c>
      <c r="W42" s="6" t="s">
        <v>13</v>
      </c>
      <c r="X42" s="6" t="s">
        <v>11</v>
      </c>
      <c r="Y42" s="182"/>
      <c r="Z42" s="182"/>
      <c r="AA42" s="5">
        <v>38331</v>
      </c>
      <c r="AB42" s="7">
        <v>23.7</v>
      </c>
      <c r="AC42" s="7">
        <v>27</v>
      </c>
      <c r="AD42" s="7">
        <v>4.7</v>
      </c>
      <c r="AE42" s="7">
        <v>15.4</v>
      </c>
      <c r="AF42" s="6">
        <v>6.5</v>
      </c>
      <c r="AG42" s="6" t="s">
        <v>11</v>
      </c>
      <c r="AH42" s="6" t="s">
        <v>12</v>
      </c>
      <c r="AI42" s="6" t="s">
        <v>12</v>
      </c>
      <c r="AJ42" s="6" t="s">
        <v>11</v>
      </c>
      <c r="AK42" s="169"/>
      <c r="AL42" s="172"/>
      <c r="AM42" s="5">
        <v>38331</v>
      </c>
      <c r="AN42" s="24">
        <v>11.4</v>
      </c>
      <c r="AO42" s="25">
        <v>27</v>
      </c>
      <c r="AP42" s="25">
        <v>4.9</v>
      </c>
      <c r="AQ42" s="25">
        <v>8.1</v>
      </c>
      <c r="AR42" s="10">
        <v>5.5</v>
      </c>
      <c r="AS42" s="6" t="s">
        <v>13</v>
      </c>
      <c r="AT42" s="6" t="s">
        <v>12</v>
      </c>
      <c r="AU42" s="6" t="s">
        <v>12</v>
      </c>
      <c r="AV42" s="6" t="s">
        <v>11</v>
      </c>
      <c r="AW42" s="174"/>
      <c r="AX42" s="174"/>
      <c r="AY42" s="5">
        <v>38331</v>
      </c>
      <c r="AZ42" s="24">
        <v>9.2</v>
      </c>
      <c r="BA42" s="25">
        <v>37</v>
      </c>
      <c r="BB42" s="25">
        <v>5.9</v>
      </c>
      <c r="BC42" s="25">
        <v>0.73</v>
      </c>
      <c r="BD42" s="10">
        <v>3.75</v>
      </c>
      <c r="BE42" s="6" t="s">
        <v>13</v>
      </c>
      <c r="BF42" s="6" t="s">
        <v>12</v>
      </c>
      <c r="BG42" s="6" t="s">
        <v>12</v>
      </c>
      <c r="BH42" s="6" t="s">
        <v>12</v>
      </c>
      <c r="BI42" s="174"/>
      <c r="BJ42" s="174"/>
      <c r="BK42" s="5"/>
      <c r="BL42" s="24"/>
      <c r="BM42" s="25"/>
      <c r="BN42" s="25"/>
      <c r="BO42" s="25"/>
      <c r="BP42" s="10"/>
      <c r="BQ42" s="6"/>
      <c r="BR42" s="6"/>
      <c r="BS42" s="6"/>
      <c r="BT42" s="6"/>
    </row>
    <row r="43" spans="1:72" ht="18" thickBot="1" thickTop="1">
      <c r="A43" s="14">
        <v>93</v>
      </c>
      <c r="B43" s="15" t="s">
        <v>10</v>
      </c>
      <c r="C43" s="16" t="s">
        <v>15</v>
      </c>
      <c r="D43" s="18">
        <v>22.316666666666663</v>
      </c>
      <c r="E43" s="18">
        <v>48.708333333333336</v>
      </c>
      <c r="F43" s="18">
        <v>1.2499999999999998</v>
      </c>
      <c r="G43" s="18">
        <v>37.95333333333334</v>
      </c>
      <c r="H43" s="18">
        <f>AVERAGE(H31:H42)</f>
        <v>8.0625</v>
      </c>
      <c r="I43" s="17" t="str">
        <f>IF(D43&lt;3,"1",IF(D43&lt;5,"3",IF(D43&lt;=15,"6",IF(D43&gt;15,"10"))))</f>
        <v>10</v>
      </c>
      <c r="J43" s="17" t="str">
        <f>IF(E43&lt;20,"1",IF(E43&lt;=49,"3",IF(E43&lt;=100,"6",IF(E43&gt;100,"10"))))</f>
        <v>3</v>
      </c>
      <c r="K43" s="17" t="str">
        <f>IF(F43&gt;6.5,"1",IF(F43&gt;=4.6,"3",IF(F43&gt;=2,"6",IF(F43&gt;=0,"10"))))</f>
        <v>10</v>
      </c>
      <c r="L43" s="17" t="str">
        <f>IF(G43&lt;0.5,"1",IF(G43&lt;1,"3",IF(G43&lt;=3,"6",IF(G43&gt;=3,"10"))))</f>
        <v>10</v>
      </c>
      <c r="M43" s="14">
        <v>93</v>
      </c>
      <c r="N43" s="20" t="s">
        <v>10</v>
      </c>
      <c r="O43" s="16" t="s">
        <v>15</v>
      </c>
      <c r="P43" s="18">
        <v>22.783333333333335</v>
      </c>
      <c r="Q43" s="18">
        <v>56.458333333333336</v>
      </c>
      <c r="R43" s="18">
        <v>2.108333333333333</v>
      </c>
      <c r="S43" s="18">
        <v>37.98</v>
      </c>
      <c r="T43" s="18">
        <f>AVERAGE(T31:T42)</f>
        <v>7.75</v>
      </c>
      <c r="U43" s="17" t="str">
        <f>IF(U226&lt;3,"1",IF(U226&lt;5,"3",IF(U226&lt;=15,"6",IF(U226&gt;15,"10"))))</f>
        <v>10</v>
      </c>
      <c r="V43" s="17" t="str">
        <f>IF(V226&lt;20,"1",IF(V226&lt;=49,"3",IF(V226&lt;=100,"6",IF(V226&gt;100,"10"))))</f>
        <v>10</v>
      </c>
      <c r="W43" s="17" t="str">
        <f>IF(W226&gt;6.5,"1",IF(W226&gt;=4.6,"3",IF(W226&gt;=2,"6",IF(W226&gt;=0,"10"))))</f>
        <v>1</v>
      </c>
      <c r="X43" s="17" t="str">
        <f>IF(X226&lt;0.5,"1",IF(X226&lt;1,"3",IF(X226&lt;=3,"6",IF(X226&gt;=3,"10"))))</f>
        <v>10</v>
      </c>
      <c r="Y43" s="21">
        <v>93</v>
      </c>
      <c r="Z43" s="21" t="s">
        <v>16</v>
      </c>
      <c r="AA43" s="22" t="s">
        <v>15</v>
      </c>
      <c r="AB43" s="18">
        <v>18.916666666666664</v>
      </c>
      <c r="AC43" s="18">
        <v>32.06666666666667</v>
      </c>
      <c r="AD43" s="18">
        <v>4.291666666666667</v>
      </c>
      <c r="AE43" s="18">
        <v>28.623333333333335</v>
      </c>
      <c r="AF43" s="18">
        <f>AVERAGE(AF31:AF42)</f>
        <v>6.604166666666667</v>
      </c>
      <c r="AG43" s="17" t="str">
        <f>IF(AB43&lt;3,"1",IF(AB43&lt;5,"3",IF(AB43&lt;=15,"6",IF(AB43&gt;15,"10"))))</f>
        <v>10</v>
      </c>
      <c r="AH43" s="17" t="str">
        <f>IF(AC43&lt;20,"1",IF(AC43&lt;=49,"3",IF(AC43&lt;=100,"6",IF(AC43&gt;100,"10"))))</f>
        <v>3</v>
      </c>
      <c r="AI43" s="17" t="str">
        <f>IF(AD43&gt;6.5,"1",IF(AD43&gt;=4.6,"3",IF(AD43&gt;=2,"6",IF(AD43&gt;=0,"10"))))</f>
        <v>6</v>
      </c>
      <c r="AJ43" s="17" t="str">
        <f>IF(AE43&lt;0.5,"1",IF(AE43&lt;1,"3",IF(AE43&lt;=3,"6",IF(AE43&gt;=3,"10"))))</f>
        <v>10</v>
      </c>
      <c r="AK43" s="21">
        <v>93</v>
      </c>
      <c r="AL43" s="21" t="s">
        <v>16</v>
      </c>
      <c r="AM43" s="22" t="s">
        <v>15</v>
      </c>
      <c r="AN43" s="23">
        <v>11.058333333333335</v>
      </c>
      <c r="AO43" s="23">
        <v>34.81666666666666</v>
      </c>
      <c r="AP43" s="23">
        <v>5.158333333333333</v>
      </c>
      <c r="AQ43" s="23">
        <v>13.37</v>
      </c>
      <c r="AR43" s="18">
        <f>AVERAGE(AR31:AR42)</f>
        <v>5.791666666666667</v>
      </c>
      <c r="AS43" s="17" t="str">
        <f>IF(AN43&lt;3,"1",IF(AN43&lt;5,"3",IF(AN43&lt;=15,"6",IF(AN43&gt;15,"10"))))</f>
        <v>6</v>
      </c>
      <c r="AT43" s="17" t="str">
        <f>IF(AO43&lt;20,"1",IF(AO43&lt;=49,"3",IF(AO43&lt;=100,"6",IF(AO43&gt;100,"10"))))</f>
        <v>3</v>
      </c>
      <c r="AU43" s="17" t="str">
        <f>IF(AP43&gt;6.5,"1",IF(AP43&gt;=4.6,"3",IF(AP43&gt;=2,"6",IF(AP43&gt;=0,"10"))))</f>
        <v>3</v>
      </c>
      <c r="AV43" s="17" t="str">
        <f>IF(AQ43&lt;0.5,"1",IF(AQ43&lt;1,"3",IF(AQ43&lt;=3,"6",IF(AQ43&gt;=3,"10"))))</f>
        <v>10</v>
      </c>
      <c r="AW43" s="21">
        <v>93</v>
      </c>
      <c r="AX43" s="21" t="s">
        <v>16</v>
      </c>
      <c r="AY43" s="22" t="s">
        <v>15</v>
      </c>
      <c r="AZ43" s="23">
        <v>9.55</v>
      </c>
      <c r="BA43" s="23">
        <v>43.699999999999996</v>
      </c>
      <c r="BB43" s="23">
        <v>6.733333333333333</v>
      </c>
      <c r="BC43" s="23">
        <v>1.7583333333333335</v>
      </c>
      <c r="BD43" s="18">
        <f>AVERAGE(BD31:BD42)</f>
        <v>4.395833333333333</v>
      </c>
      <c r="BE43" s="17" t="str">
        <f>IF(AZ43&lt;3,"1",IF(AZ43&lt;5,"3",IF(AZ43&lt;=15,"6",IF(AZ43&gt;15,"10"))))</f>
        <v>6</v>
      </c>
      <c r="BF43" s="17" t="str">
        <f>IF(BA43&lt;20,"1",IF(BA43&lt;=49,"3",IF(BA43&lt;=100,"6",IF(BA43&gt;100,"10"))))</f>
        <v>3</v>
      </c>
      <c r="BG43" s="17" t="str">
        <f>IF(BB43&gt;6.5,"1",IF(BB43&gt;=4.6,"3",IF(BB43&gt;=2,"6",IF(BB43&gt;=0,"10"))))</f>
        <v>1</v>
      </c>
      <c r="BH43" s="17" t="str">
        <f>IF(BC43&lt;0.5,"1",IF(BC43&lt;1,"3",IF(BC43&lt;=3,"6",IF(BC43&gt;=3,"10"))))</f>
        <v>6</v>
      </c>
      <c r="BI43" s="21">
        <v>93</v>
      </c>
      <c r="BJ43" s="21" t="s">
        <v>16</v>
      </c>
      <c r="BK43" s="22"/>
      <c r="BL43" s="23"/>
      <c r="BM43" s="23"/>
      <c r="BN43" s="23"/>
      <c r="BO43" s="23"/>
      <c r="BP43" s="18"/>
      <c r="BQ43" s="17"/>
      <c r="BR43" s="17"/>
      <c r="BS43" s="17"/>
      <c r="BT43" s="17"/>
    </row>
    <row r="44" spans="1:72" ht="17.25" thickTop="1">
      <c r="A44" s="175">
        <v>94</v>
      </c>
      <c r="B44" s="176" t="s">
        <v>10</v>
      </c>
      <c r="C44" s="5">
        <v>38362</v>
      </c>
      <c r="D44" s="7">
        <v>193</v>
      </c>
      <c r="E44" s="7">
        <v>50.9</v>
      </c>
      <c r="F44" s="7">
        <v>0.6</v>
      </c>
      <c r="G44" s="7">
        <v>56.2</v>
      </c>
      <c r="H44" s="6">
        <v>9</v>
      </c>
      <c r="I44" s="6" t="s">
        <v>11</v>
      </c>
      <c r="J44" s="6" t="s">
        <v>13</v>
      </c>
      <c r="K44" s="6" t="s">
        <v>11</v>
      </c>
      <c r="L44" s="6" t="s">
        <v>11</v>
      </c>
      <c r="M44" s="179">
        <v>94</v>
      </c>
      <c r="N44" s="179" t="s">
        <v>10</v>
      </c>
      <c r="O44" s="8">
        <v>38362</v>
      </c>
      <c r="P44" s="9">
        <v>122</v>
      </c>
      <c r="Q44" s="9">
        <v>45.9</v>
      </c>
      <c r="R44" s="9">
        <v>0</v>
      </c>
      <c r="S44" s="9">
        <v>49.4</v>
      </c>
      <c r="T44" s="6">
        <v>8.25</v>
      </c>
      <c r="U44" s="6" t="s">
        <v>11</v>
      </c>
      <c r="V44" s="6" t="s">
        <v>12</v>
      </c>
      <c r="W44" s="6" t="s">
        <v>11</v>
      </c>
      <c r="X44" s="6" t="s">
        <v>11</v>
      </c>
      <c r="Y44" s="180">
        <v>94</v>
      </c>
      <c r="Z44" s="180" t="s">
        <v>10</v>
      </c>
      <c r="AA44" s="5">
        <v>38362</v>
      </c>
      <c r="AB44" s="7">
        <v>58.8</v>
      </c>
      <c r="AC44" s="7">
        <v>40.1</v>
      </c>
      <c r="AD44" s="7">
        <v>0</v>
      </c>
      <c r="AE44" s="7">
        <v>39.5</v>
      </c>
      <c r="AF44" s="6">
        <v>8.25</v>
      </c>
      <c r="AG44" s="6" t="s">
        <v>11</v>
      </c>
      <c r="AH44" s="6" t="s">
        <v>12</v>
      </c>
      <c r="AI44" s="6" t="s">
        <v>11</v>
      </c>
      <c r="AJ44" s="6" t="s">
        <v>11</v>
      </c>
      <c r="AK44" s="169">
        <v>94</v>
      </c>
      <c r="AL44" s="183" t="s">
        <v>10</v>
      </c>
      <c r="AM44" s="5">
        <v>38362</v>
      </c>
      <c r="AN44" s="7">
        <v>17.5</v>
      </c>
      <c r="AO44" s="7">
        <v>61.5</v>
      </c>
      <c r="AP44" s="7">
        <v>5.8</v>
      </c>
      <c r="AQ44" s="7">
        <v>13.6</v>
      </c>
      <c r="AR44" s="10">
        <v>7.25</v>
      </c>
      <c r="AS44" s="6" t="s">
        <v>11</v>
      </c>
      <c r="AT44" s="6" t="s">
        <v>13</v>
      </c>
      <c r="AU44" s="6" t="s">
        <v>12</v>
      </c>
      <c r="AV44" s="6" t="s">
        <v>11</v>
      </c>
      <c r="AW44" s="175">
        <v>94</v>
      </c>
      <c r="AX44" s="175" t="s">
        <v>10</v>
      </c>
      <c r="AY44" s="5">
        <v>38362</v>
      </c>
      <c r="AZ44" s="7">
        <v>5.8</v>
      </c>
      <c r="BA44" s="7">
        <v>81.4</v>
      </c>
      <c r="BB44" s="7">
        <v>6.7</v>
      </c>
      <c r="BC44" s="7">
        <v>6.19</v>
      </c>
      <c r="BD44" s="10">
        <v>5.75</v>
      </c>
      <c r="BE44" s="6" t="s">
        <v>13</v>
      </c>
      <c r="BF44" s="6" t="s">
        <v>13</v>
      </c>
      <c r="BG44" s="6" t="s">
        <v>14</v>
      </c>
      <c r="BH44" s="6" t="s">
        <v>11</v>
      </c>
      <c r="BI44" s="175">
        <v>94</v>
      </c>
      <c r="BJ44" s="175" t="s">
        <v>10</v>
      </c>
      <c r="BK44" s="5"/>
      <c r="BL44" s="7"/>
      <c r="BM44" s="7"/>
      <c r="BN44" s="7"/>
      <c r="BO44" s="7"/>
      <c r="BP44" s="10"/>
      <c r="BQ44" s="6"/>
      <c r="BR44" s="6"/>
      <c r="BS44" s="6"/>
      <c r="BT44" s="6"/>
    </row>
    <row r="45" spans="1:72" ht="16.5">
      <c r="A45" s="173"/>
      <c r="B45" s="177"/>
      <c r="C45" s="5">
        <v>38404</v>
      </c>
      <c r="D45" s="7">
        <v>28.6</v>
      </c>
      <c r="E45" s="7">
        <v>33.8</v>
      </c>
      <c r="F45" s="7">
        <v>1.7</v>
      </c>
      <c r="G45" s="7">
        <v>8.81</v>
      </c>
      <c r="H45" s="6">
        <v>8.25</v>
      </c>
      <c r="I45" s="6" t="s">
        <v>11</v>
      </c>
      <c r="J45" s="6" t="s">
        <v>12</v>
      </c>
      <c r="K45" s="6" t="s">
        <v>11</v>
      </c>
      <c r="L45" s="6" t="s">
        <v>11</v>
      </c>
      <c r="M45" s="179"/>
      <c r="N45" s="179"/>
      <c r="O45" s="8">
        <v>38404</v>
      </c>
      <c r="P45" s="9">
        <v>25.2</v>
      </c>
      <c r="Q45" s="9">
        <v>34.1</v>
      </c>
      <c r="R45" s="9">
        <v>3.2</v>
      </c>
      <c r="S45" s="9">
        <v>11.7</v>
      </c>
      <c r="T45" s="6">
        <v>7.25</v>
      </c>
      <c r="U45" s="6" t="s">
        <v>11</v>
      </c>
      <c r="V45" s="6" t="s">
        <v>12</v>
      </c>
      <c r="W45" s="6" t="s">
        <v>13</v>
      </c>
      <c r="X45" s="6" t="s">
        <v>11</v>
      </c>
      <c r="Y45" s="181"/>
      <c r="Z45" s="181"/>
      <c r="AA45" s="5">
        <v>38404</v>
      </c>
      <c r="AB45" s="7">
        <v>51</v>
      </c>
      <c r="AC45" s="7">
        <v>26.9</v>
      </c>
      <c r="AD45" s="7">
        <v>2.4</v>
      </c>
      <c r="AE45" s="7">
        <v>11.4</v>
      </c>
      <c r="AF45" s="6">
        <v>7.25</v>
      </c>
      <c r="AG45" s="6" t="s">
        <v>11</v>
      </c>
      <c r="AH45" s="6" t="s">
        <v>12</v>
      </c>
      <c r="AI45" s="6" t="s">
        <v>13</v>
      </c>
      <c r="AJ45" s="6" t="s">
        <v>11</v>
      </c>
      <c r="AK45" s="169"/>
      <c r="AL45" s="171"/>
      <c r="AM45" s="5">
        <v>38404</v>
      </c>
      <c r="AN45" s="7">
        <v>30.1</v>
      </c>
      <c r="AO45" s="7">
        <v>25</v>
      </c>
      <c r="AP45" s="7">
        <v>0.9</v>
      </c>
      <c r="AQ45" s="7">
        <v>12.5</v>
      </c>
      <c r="AR45" s="10">
        <v>8.25</v>
      </c>
      <c r="AS45" s="6" t="s">
        <v>11</v>
      </c>
      <c r="AT45" s="6" t="s">
        <v>12</v>
      </c>
      <c r="AU45" s="6" t="s">
        <v>11</v>
      </c>
      <c r="AV45" s="6" t="s">
        <v>11</v>
      </c>
      <c r="AW45" s="173"/>
      <c r="AX45" s="173"/>
      <c r="AY45" s="5">
        <v>38404</v>
      </c>
      <c r="AZ45" s="7">
        <v>11.5</v>
      </c>
      <c r="BA45" s="7">
        <v>50</v>
      </c>
      <c r="BB45" s="7">
        <v>6.5</v>
      </c>
      <c r="BC45" s="7">
        <v>2.27</v>
      </c>
      <c r="BD45" s="10">
        <v>5.25</v>
      </c>
      <c r="BE45" s="6" t="s">
        <v>13</v>
      </c>
      <c r="BF45" s="6" t="s">
        <v>13</v>
      </c>
      <c r="BG45" s="6" t="s">
        <v>12</v>
      </c>
      <c r="BH45" s="6" t="s">
        <v>13</v>
      </c>
      <c r="BI45" s="173"/>
      <c r="BJ45" s="173"/>
      <c r="BK45" s="5"/>
      <c r="BL45" s="7"/>
      <c r="BM45" s="7"/>
      <c r="BN45" s="7"/>
      <c r="BO45" s="7"/>
      <c r="BP45" s="10"/>
      <c r="BQ45" s="6"/>
      <c r="BR45" s="6"/>
      <c r="BS45" s="6"/>
      <c r="BT45" s="6"/>
    </row>
    <row r="46" spans="1:72" ht="16.5">
      <c r="A46" s="173"/>
      <c r="B46" s="177"/>
      <c r="C46" s="5">
        <v>38419</v>
      </c>
      <c r="D46" s="7">
        <v>66.1</v>
      </c>
      <c r="E46" s="7">
        <v>46.4</v>
      </c>
      <c r="F46" s="7">
        <v>0</v>
      </c>
      <c r="G46" s="7">
        <v>28.1</v>
      </c>
      <c r="H46" s="6">
        <v>8.25</v>
      </c>
      <c r="I46" s="6" t="s">
        <v>11</v>
      </c>
      <c r="J46" s="6" t="s">
        <v>12</v>
      </c>
      <c r="K46" s="6" t="s">
        <v>11</v>
      </c>
      <c r="L46" s="6" t="s">
        <v>11</v>
      </c>
      <c r="M46" s="179"/>
      <c r="N46" s="179"/>
      <c r="O46" s="8">
        <v>38419</v>
      </c>
      <c r="P46" s="9">
        <v>53.9</v>
      </c>
      <c r="Q46" s="9">
        <v>53.7</v>
      </c>
      <c r="R46" s="9">
        <v>0</v>
      </c>
      <c r="S46" s="9">
        <v>35.3</v>
      </c>
      <c r="T46" s="6">
        <v>9</v>
      </c>
      <c r="U46" s="6" t="s">
        <v>11</v>
      </c>
      <c r="V46" s="6" t="s">
        <v>13</v>
      </c>
      <c r="W46" s="6" t="s">
        <v>11</v>
      </c>
      <c r="X46" s="6" t="s">
        <v>11</v>
      </c>
      <c r="Y46" s="181"/>
      <c r="Z46" s="181"/>
      <c r="AA46" s="5">
        <v>38419</v>
      </c>
      <c r="AB46" s="7">
        <v>34.3</v>
      </c>
      <c r="AC46" s="7">
        <v>42</v>
      </c>
      <c r="AD46" s="7">
        <v>0.8</v>
      </c>
      <c r="AE46" s="7">
        <v>27.7</v>
      </c>
      <c r="AF46" s="6">
        <v>8.25</v>
      </c>
      <c r="AG46" s="6" t="s">
        <v>11</v>
      </c>
      <c r="AH46" s="6" t="s">
        <v>12</v>
      </c>
      <c r="AI46" s="6" t="s">
        <v>11</v>
      </c>
      <c r="AJ46" s="6" t="s">
        <v>11</v>
      </c>
      <c r="AK46" s="169"/>
      <c r="AL46" s="171"/>
      <c r="AM46" s="5">
        <v>38419</v>
      </c>
      <c r="AN46" s="7">
        <v>7.6</v>
      </c>
      <c r="AO46" s="7">
        <v>39.8</v>
      </c>
      <c r="AP46" s="7">
        <v>3.3</v>
      </c>
      <c r="AQ46" s="7">
        <v>13.6</v>
      </c>
      <c r="AR46" s="10">
        <v>6.25</v>
      </c>
      <c r="AS46" s="6" t="s">
        <v>13</v>
      </c>
      <c r="AT46" s="6" t="s">
        <v>12</v>
      </c>
      <c r="AU46" s="6" t="s">
        <v>13</v>
      </c>
      <c r="AV46" s="6" t="s">
        <v>11</v>
      </c>
      <c r="AW46" s="173"/>
      <c r="AX46" s="173"/>
      <c r="AY46" s="5">
        <v>38419</v>
      </c>
      <c r="AZ46" s="7">
        <v>4.8</v>
      </c>
      <c r="BA46" s="7">
        <v>53.4</v>
      </c>
      <c r="BB46" s="7">
        <v>6.5</v>
      </c>
      <c r="BC46" s="7">
        <v>2.93</v>
      </c>
      <c r="BD46" s="10">
        <v>4.5</v>
      </c>
      <c r="BE46" s="6" t="s">
        <v>12</v>
      </c>
      <c r="BF46" s="6" t="s">
        <v>13</v>
      </c>
      <c r="BG46" s="6" t="s">
        <v>12</v>
      </c>
      <c r="BH46" s="6" t="s">
        <v>13</v>
      </c>
      <c r="BI46" s="173"/>
      <c r="BJ46" s="173"/>
      <c r="BK46" s="5"/>
      <c r="BL46" s="7"/>
      <c r="BM46" s="7"/>
      <c r="BN46" s="7"/>
      <c r="BO46" s="7"/>
      <c r="BP46" s="10"/>
      <c r="BQ46" s="6"/>
      <c r="BR46" s="6"/>
      <c r="BS46" s="6"/>
      <c r="BT46" s="6"/>
    </row>
    <row r="47" spans="1:72" ht="16.5">
      <c r="A47" s="173"/>
      <c r="B47" s="177"/>
      <c r="C47" s="5">
        <v>38448</v>
      </c>
      <c r="D47" s="7">
        <v>35.2</v>
      </c>
      <c r="E47" s="7">
        <v>42.8</v>
      </c>
      <c r="F47" s="7">
        <v>0.7</v>
      </c>
      <c r="G47" s="7">
        <v>29.7</v>
      </c>
      <c r="H47" s="6">
        <v>8.25</v>
      </c>
      <c r="I47" s="6" t="s">
        <v>11</v>
      </c>
      <c r="J47" s="6" t="s">
        <v>12</v>
      </c>
      <c r="K47" s="6" t="s">
        <v>11</v>
      </c>
      <c r="L47" s="6" t="s">
        <v>11</v>
      </c>
      <c r="M47" s="179"/>
      <c r="N47" s="179"/>
      <c r="O47" s="8">
        <v>38448</v>
      </c>
      <c r="P47" s="9">
        <v>33.8</v>
      </c>
      <c r="Q47" s="9">
        <v>41.7</v>
      </c>
      <c r="R47" s="9">
        <v>0</v>
      </c>
      <c r="S47" s="9">
        <v>25.9</v>
      </c>
      <c r="T47" s="6">
        <v>8.25</v>
      </c>
      <c r="U47" s="6" t="s">
        <v>11</v>
      </c>
      <c r="V47" s="6" t="s">
        <v>12</v>
      </c>
      <c r="W47" s="6" t="s">
        <v>11</v>
      </c>
      <c r="X47" s="6" t="s">
        <v>11</v>
      </c>
      <c r="Y47" s="181"/>
      <c r="Z47" s="181"/>
      <c r="AA47" s="5">
        <v>38448</v>
      </c>
      <c r="AB47" s="7">
        <v>29.1</v>
      </c>
      <c r="AC47" s="7">
        <v>39.4</v>
      </c>
      <c r="AD47" s="7">
        <v>1.5</v>
      </c>
      <c r="AE47" s="7">
        <v>21.7</v>
      </c>
      <c r="AF47" s="6">
        <v>8.25</v>
      </c>
      <c r="AG47" s="6" t="s">
        <v>11</v>
      </c>
      <c r="AH47" s="6" t="s">
        <v>12</v>
      </c>
      <c r="AI47" s="6" t="s">
        <v>11</v>
      </c>
      <c r="AJ47" s="6" t="s">
        <v>11</v>
      </c>
      <c r="AK47" s="169"/>
      <c r="AL47" s="171"/>
      <c r="AM47" s="5">
        <v>38448</v>
      </c>
      <c r="AN47" s="7">
        <v>10.6</v>
      </c>
      <c r="AO47" s="7">
        <v>57.4</v>
      </c>
      <c r="AP47" s="7">
        <v>4.1</v>
      </c>
      <c r="AQ47" s="7">
        <v>5.36</v>
      </c>
      <c r="AR47" s="10">
        <v>7</v>
      </c>
      <c r="AS47" s="6" t="s">
        <v>13</v>
      </c>
      <c r="AT47" s="6" t="s">
        <v>13</v>
      </c>
      <c r="AU47" s="6" t="s">
        <v>13</v>
      </c>
      <c r="AV47" s="6" t="s">
        <v>11</v>
      </c>
      <c r="AW47" s="173"/>
      <c r="AX47" s="173"/>
      <c r="AY47" s="5">
        <v>38448</v>
      </c>
      <c r="AZ47" s="7">
        <v>10.9</v>
      </c>
      <c r="BA47" s="7">
        <v>63.8</v>
      </c>
      <c r="BB47" s="7">
        <v>9.8</v>
      </c>
      <c r="BC47" s="7">
        <v>1.22</v>
      </c>
      <c r="BD47" s="10">
        <v>4.75</v>
      </c>
      <c r="BE47" s="6" t="s">
        <v>13</v>
      </c>
      <c r="BF47" s="6" t="s">
        <v>13</v>
      </c>
      <c r="BG47" s="6" t="s">
        <v>14</v>
      </c>
      <c r="BH47" s="6" t="s">
        <v>13</v>
      </c>
      <c r="BI47" s="173"/>
      <c r="BJ47" s="173"/>
      <c r="BK47" s="5"/>
      <c r="BL47" s="7"/>
      <c r="BM47" s="7"/>
      <c r="BN47" s="7"/>
      <c r="BO47" s="7"/>
      <c r="BP47" s="10"/>
      <c r="BQ47" s="6"/>
      <c r="BR47" s="6"/>
      <c r="BS47" s="6"/>
      <c r="BT47" s="6"/>
    </row>
    <row r="48" spans="1:72" ht="16.5">
      <c r="A48" s="173"/>
      <c r="B48" s="177"/>
      <c r="C48" s="5">
        <v>38477</v>
      </c>
      <c r="D48" s="7">
        <v>30.9</v>
      </c>
      <c r="E48" s="7">
        <v>62.7</v>
      </c>
      <c r="F48" s="7">
        <v>4.3</v>
      </c>
      <c r="G48" s="7">
        <v>33.2</v>
      </c>
      <c r="H48" s="6">
        <v>8</v>
      </c>
      <c r="I48" s="6" t="s">
        <v>11</v>
      </c>
      <c r="J48" s="6" t="s">
        <v>13</v>
      </c>
      <c r="K48" s="6" t="s">
        <v>13</v>
      </c>
      <c r="L48" s="6" t="s">
        <v>11</v>
      </c>
      <c r="M48" s="179"/>
      <c r="N48" s="179"/>
      <c r="O48" s="8">
        <v>38477</v>
      </c>
      <c r="P48" s="9">
        <v>34.4</v>
      </c>
      <c r="Q48" s="9">
        <v>34.5</v>
      </c>
      <c r="R48" s="9">
        <v>2</v>
      </c>
      <c r="S48" s="9">
        <v>23.3</v>
      </c>
      <c r="T48" s="6">
        <v>7.25</v>
      </c>
      <c r="U48" s="6" t="s">
        <v>11</v>
      </c>
      <c r="V48" s="6" t="s">
        <v>12</v>
      </c>
      <c r="W48" s="6" t="s">
        <v>13</v>
      </c>
      <c r="X48" s="6" t="s">
        <v>11</v>
      </c>
      <c r="Y48" s="181"/>
      <c r="Z48" s="181"/>
      <c r="AA48" s="5">
        <v>38477</v>
      </c>
      <c r="AB48" s="7">
        <v>28.3</v>
      </c>
      <c r="AC48" s="7">
        <v>38.7</v>
      </c>
      <c r="AD48" s="7">
        <v>7.2</v>
      </c>
      <c r="AE48" s="7">
        <v>25.4</v>
      </c>
      <c r="AF48" s="6">
        <v>6</v>
      </c>
      <c r="AG48" s="6" t="s">
        <v>11</v>
      </c>
      <c r="AH48" s="6" t="s">
        <v>12</v>
      </c>
      <c r="AI48" s="6" t="s">
        <v>14</v>
      </c>
      <c r="AJ48" s="6" t="s">
        <v>11</v>
      </c>
      <c r="AK48" s="169"/>
      <c r="AL48" s="171"/>
      <c r="AM48" s="5">
        <v>38477</v>
      </c>
      <c r="AN48" s="7">
        <v>15.9</v>
      </c>
      <c r="AO48" s="7">
        <v>50.2</v>
      </c>
      <c r="AP48" s="7">
        <v>5.2</v>
      </c>
      <c r="AQ48" s="7">
        <v>10.6</v>
      </c>
      <c r="AR48" s="10">
        <v>7.25</v>
      </c>
      <c r="AS48" s="6" t="s">
        <v>11</v>
      </c>
      <c r="AT48" s="6" t="s">
        <v>13</v>
      </c>
      <c r="AU48" s="6" t="s">
        <v>12</v>
      </c>
      <c r="AV48" s="6" t="s">
        <v>11</v>
      </c>
      <c r="AW48" s="173"/>
      <c r="AX48" s="173"/>
      <c r="AY48" s="5">
        <v>38477</v>
      </c>
      <c r="AZ48" s="7">
        <v>10.4</v>
      </c>
      <c r="BA48" s="7">
        <v>90.2</v>
      </c>
      <c r="BB48" s="7">
        <v>7.3</v>
      </c>
      <c r="BC48" s="7">
        <v>0.06</v>
      </c>
      <c r="BD48" s="10">
        <v>3.5</v>
      </c>
      <c r="BE48" s="6" t="s">
        <v>13</v>
      </c>
      <c r="BF48" s="6" t="s">
        <v>13</v>
      </c>
      <c r="BG48" s="6" t="s">
        <v>14</v>
      </c>
      <c r="BH48" s="6" t="s">
        <v>14</v>
      </c>
      <c r="BI48" s="173"/>
      <c r="BJ48" s="173"/>
      <c r="BK48" s="5"/>
      <c r="BL48" s="7"/>
      <c r="BM48" s="7"/>
      <c r="BN48" s="7"/>
      <c r="BO48" s="7"/>
      <c r="BP48" s="10"/>
      <c r="BQ48" s="6"/>
      <c r="BR48" s="6"/>
      <c r="BS48" s="6"/>
      <c r="BT48" s="6"/>
    </row>
    <row r="49" spans="1:72" ht="16.5">
      <c r="A49" s="173"/>
      <c r="B49" s="177"/>
      <c r="C49" s="5">
        <v>38523</v>
      </c>
      <c r="D49" s="7">
        <v>13.6</v>
      </c>
      <c r="E49" s="7">
        <v>108</v>
      </c>
      <c r="F49" s="7">
        <v>1.2</v>
      </c>
      <c r="G49" s="7">
        <v>2.69</v>
      </c>
      <c r="H49" s="6">
        <v>8</v>
      </c>
      <c r="I49" s="6" t="s">
        <v>13</v>
      </c>
      <c r="J49" s="6" t="s">
        <v>11</v>
      </c>
      <c r="K49" s="6" t="s">
        <v>11</v>
      </c>
      <c r="L49" s="6" t="s">
        <v>13</v>
      </c>
      <c r="M49" s="179"/>
      <c r="N49" s="179"/>
      <c r="O49" s="8">
        <v>38523</v>
      </c>
      <c r="P49" s="9">
        <v>12.4</v>
      </c>
      <c r="Q49" s="9">
        <v>150</v>
      </c>
      <c r="R49" s="9">
        <v>1</v>
      </c>
      <c r="S49" s="9">
        <v>2.97</v>
      </c>
      <c r="T49" s="6">
        <v>8</v>
      </c>
      <c r="U49" s="6" t="s">
        <v>13</v>
      </c>
      <c r="V49" s="6" t="s">
        <v>11</v>
      </c>
      <c r="W49" s="6" t="s">
        <v>11</v>
      </c>
      <c r="X49" s="6" t="s">
        <v>13</v>
      </c>
      <c r="Y49" s="181"/>
      <c r="Z49" s="181"/>
      <c r="AA49" s="5">
        <v>38523</v>
      </c>
      <c r="AB49" s="7">
        <v>11.7</v>
      </c>
      <c r="AC49" s="7">
        <v>118</v>
      </c>
      <c r="AD49" s="7">
        <v>1.6</v>
      </c>
      <c r="AE49" s="7">
        <v>3.84</v>
      </c>
      <c r="AF49" s="6">
        <v>9</v>
      </c>
      <c r="AG49" s="6" t="s">
        <v>13</v>
      </c>
      <c r="AH49" s="6" t="s">
        <v>11</v>
      </c>
      <c r="AI49" s="6" t="s">
        <v>11</v>
      </c>
      <c r="AJ49" s="6" t="s">
        <v>11</v>
      </c>
      <c r="AK49" s="169"/>
      <c r="AL49" s="171"/>
      <c r="AM49" s="5">
        <v>38523</v>
      </c>
      <c r="AN49" s="7">
        <v>10.1</v>
      </c>
      <c r="AO49" s="7">
        <v>41.9</v>
      </c>
      <c r="AP49" s="7">
        <v>1.5</v>
      </c>
      <c r="AQ49" s="7">
        <v>3.4</v>
      </c>
      <c r="AR49" s="10">
        <v>7.25</v>
      </c>
      <c r="AS49" s="6" t="s">
        <v>13</v>
      </c>
      <c r="AT49" s="6" t="s">
        <v>12</v>
      </c>
      <c r="AU49" s="6" t="s">
        <v>11</v>
      </c>
      <c r="AV49" s="6" t="s">
        <v>11</v>
      </c>
      <c r="AW49" s="173"/>
      <c r="AX49" s="173"/>
      <c r="AY49" s="5">
        <v>38523</v>
      </c>
      <c r="AZ49" s="7">
        <v>7</v>
      </c>
      <c r="BA49" s="7">
        <v>178</v>
      </c>
      <c r="BB49" s="7">
        <v>12.4</v>
      </c>
      <c r="BC49" s="7">
        <v>0.3</v>
      </c>
      <c r="BD49" s="10">
        <v>4.5</v>
      </c>
      <c r="BE49" s="6" t="s">
        <v>13</v>
      </c>
      <c r="BF49" s="6" t="s">
        <v>11</v>
      </c>
      <c r="BG49" s="6" t="s">
        <v>14</v>
      </c>
      <c r="BH49" s="6" t="s">
        <v>14</v>
      </c>
      <c r="BI49" s="173"/>
      <c r="BJ49" s="173"/>
      <c r="BK49" s="5"/>
      <c r="BL49" s="7"/>
      <c r="BM49" s="7"/>
      <c r="BN49" s="7"/>
      <c r="BO49" s="7"/>
      <c r="BP49" s="10"/>
      <c r="BQ49" s="6"/>
      <c r="BR49" s="6"/>
      <c r="BS49" s="6"/>
      <c r="BT49" s="6"/>
    </row>
    <row r="50" spans="1:72" ht="16.5">
      <c r="A50" s="173"/>
      <c r="B50" s="177"/>
      <c r="C50" s="5">
        <v>38539</v>
      </c>
      <c r="D50" s="7">
        <v>20.9</v>
      </c>
      <c r="E50" s="7">
        <v>31</v>
      </c>
      <c r="F50" s="7">
        <v>1.9</v>
      </c>
      <c r="G50" s="7">
        <v>10</v>
      </c>
      <c r="H50" s="6">
        <v>8.25</v>
      </c>
      <c r="I50" s="6" t="s">
        <v>11</v>
      </c>
      <c r="J50" s="6" t="s">
        <v>12</v>
      </c>
      <c r="K50" s="6" t="s">
        <v>11</v>
      </c>
      <c r="L50" s="6" t="s">
        <v>11</v>
      </c>
      <c r="M50" s="179"/>
      <c r="N50" s="179"/>
      <c r="O50" s="8">
        <v>38539</v>
      </c>
      <c r="P50" s="9">
        <v>23.8</v>
      </c>
      <c r="Q50" s="9">
        <v>32.7</v>
      </c>
      <c r="R50" s="9">
        <v>1.2</v>
      </c>
      <c r="S50" s="9">
        <v>11.8</v>
      </c>
      <c r="T50" s="6">
        <v>8.25</v>
      </c>
      <c r="U50" s="6" t="s">
        <v>11</v>
      </c>
      <c r="V50" s="6" t="s">
        <v>12</v>
      </c>
      <c r="W50" s="6" t="s">
        <v>11</v>
      </c>
      <c r="X50" s="6" t="s">
        <v>11</v>
      </c>
      <c r="Y50" s="181"/>
      <c r="Z50" s="181"/>
      <c r="AA50" s="5">
        <v>38539</v>
      </c>
      <c r="AB50" s="7">
        <v>23.3</v>
      </c>
      <c r="AC50" s="7">
        <v>32.6</v>
      </c>
      <c r="AD50" s="7">
        <v>2.6</v>
      </c>
      <c r="AE50" s="7">
        <v>10</v>
      </c>
      <c r="AF50" s="6">
        <v>7.25</v>
      </c>
      <c r="AG50" s="6" t="s">
        <v>11</v>
      </c>
      <c r="AH50" s="6" t="s">
        <v>12</v>
      </c>
      <c r="AI50" s="6" t="s">
        <v>13</v>
      </c>
      <c r="AJ50" s="6" t="s">
        <v>11</v>
      </c>
      <c r="AK50" s="169"/>
      <c r="AL50" s="171"/>
      <c r="AM50" s="5">
        <v>38539</v>
      </c>
      <c r="AN50" s="7">
        <v>29.7</v>
      </c>
      <c r="AO50" s="7">
        <v>73.7</v>
      </c>
      <c r="AP50" s="7">
        <v>7.4</v>
      </c>
      <c r="AQ50" s="7">
        <v>8.52</v>
      </c>
      <c r="AR50" s="10">
        <v>6.75</v>
      </c>
      <c r="AS50" s="6" t="s">
        <v>11</v>
      </c>
      <c r="AT50" s="6" t="s">
        <v>13</v>
      </c>
      <c r="AU50" s="6" t="s">
        <v>14</v>
      </c>
      <c r="AV50" s="6" t="s">
        <v>11</v>
      </c>
      <c r="AW50" s="173"/>
      <c r="AX50" s="173"/>
      <c r="AY50" s="5">
        <v>38539</v>
      </c>
      <c r="AZ50" s="7">
        <v>15.2</v>
      </c>
      <c r="BA50" s="7">
        <v>82.9</v>
      </c>
      <c r="BB50" s="7">
        <v>15.1</v>
      </c>
      <c r="BC50" s="7">
        <v>0.02</v>
      </c>
      <c r="BD50" s="10">
        <v>4.5</v>
      </c>
      <c r="BE50" s="6" t="s">
        <v>11</v>
      </c>
      <c r="BF50" s="6" t="s">
        <v>13</v>
      </c>
      <c r="BG50" s="6" t="s">
        <v>14</v>
      </c>
      <c r="BH50" s="6" t="s">
        <v>14</v>
      </c>
      <c r="BI50" s="173"/>
      <c r="BJ50" s="173"/>
      <c r="BK50" s="5"/>
      <c r="BL50" s="7"/>
      <c r="BM50" s="7"/>
      <c r="BN50" s="7"/>
      <c r="BO50" s="7"/>
      <c r="BP50" s="10"/>
      <c r="BQ50" s="6"/>
      <c r="BR50" s="6"/>
      <c r="BS50" s="6"/>
      <c r="BT50" s="6"/>
    </row>
    <row r="51" spans="1:72" ht="16.5">
      <c r="A51" s="173"/>
      <c r="B51" s="177"/>
      <c r="C51" s="5">
        <v>38567</v>
      </c>
      <c r="D51" s="7">
        <v>9.3</v>
      </c>
      <c r="E51" s="7">
        <v>27.6</v>
      </c>
      <c r="F51" s="7">
        <v>2.3</v>
      </c>
      <c r="G51" s="7">
        <v>7.39</v>
      </c>
      <c r="H51" s="6">
        <v>6.25</v>
      </c>
      <c r="I51" s="6" t="s">
        <v>13</v>
      </c>
      <c r="J51" s="6" t="s">
        <v>12</v>
      </c>
      <c r="K51" s="6" t="s">
        <v>13</v>
      </c>
      <c r="L51" s="6" t="s">
        <v>11</v>
      </c>
      <c r="M51" s="179"/>
      <c r="N51" s="179"/>
      <c r="O51" s="8">
        <v>38567</v>
      </c>
      <c r="P51" s="9">
        <v>12.2</v>
      </c>
      <c r="Q51" s="9">
        <v>30.5</v>
      </c>
      <c r="R51" s="9">
        <v>2.1</v>
      </c>
      <c r="S51" s="9">
        <v>5.57</v>
      </c>
      <c r="T51" s="6">
        <v>6.25</v>
      </c>
      <c r="U51" s="6" t="s">
        <v>13</v>
      </c>
      <c r="V51" s="6" t="s">
        <v>12</v>
      </c>
      <c r="W51" s="6" t="s">
        <v>13</v>
      </c>
      <c r="X51" s="6" t="s">
        <v>11</v>
      </c>
      <c r="Y51" s="181"/>
      <c r="Z51" s="181"/>
      <c r="AA51" s="5">
        <v>38567</v>
      </c>
      <c r="AB51" s="7">
        <v>11.4</v>
      </c>
      <c r="AC51" s="7">
        <v>24.2</v>
      </c>
      <c r="AD51" s="7">
        <v>3.7</v>
      </c>
      <c r="AE51" s="7">
        <v>6.27</v>
      </c>
      <c r="AF51" s="6">
        <v>6.25</v>
      </c>
      <c r="AG51" s="6" t="s">
        <v>13</v>
      </c>
      <c r="AH51" s="6" t="s">
        <v>12</v>
      </c>
      <c r="AI51" s="6" t="s">
        <v>13</v>
      </c>
      <c r="AJ51" s="6" t="s">
        <v>11</v>
      </c>
      <c r="AK51" s="169"/>
      <c r="AL51" s="171"/>
      <c r="AM51" s="5">
        <v>38567</v>
      </c>
      <c r="AN51" s="7">
        <v>7</v>
      </c>
      <c r="AO51" s="7">
        <v>38.1</v>
      </c>
      <c r="AP51" s="7">
        <v>7.1</v>
      </c>
      <c r="AQ51" s="7">
        <v>6.9</v>
      </c>
      <c r="AR51" s="10">
        <v>5</v>
      </c>
      <c r="AS51" s="6" t="s">
        <v>13</v>
      </c>
      <c r="AT51" s="6" t="s">
        <v>12</v>
      </c>
      <c r="AU51" s="6" t="s">
        <v>14</v>
      </c>
      <c r="AV51" s="6" t="s">
        <v>11</v>
      </c>
      <c r="AW51" s="173"/>
      <c r="AX51" s="173"/>
      <c r="AY51" s="5">
        <v>38567</v>
      </c>
      <c r="AZ51" s="7">
        <v>10.4</v>
      </c>
      <c r="BA51" s="7">
        <v>78.1</v>
      </c>
      <c r="BB51" s="7">
        <v>13.9</v>
      </c>
      <c r="BC51" s="7">
        <v>0.24</v>
      </c>
      <c r="BD51" s="10">
        <v>3.5</v>
      </c>
      <c r="BE51" s="6" t="s">
        <v>13</v>
      </c>
      <c r="BF51" s="6" t="s">
        <v>13</v>
      </c>
      <c r="BG51" s="6" t="s">
        <v>14</v>
      </c>
      <c r="BH51" s="6" t="s">
        <v>14</v>
      </c>
      <c r="BI51" s="173"/>
      <c r="BJ51" s="173"/>
      <c r="BK51" s="5"/>
      <c r="BL51" s="7"/>
      <c r="BM51" s="7"/>
      <c r="BN51" s="7"/>
      <c r="BO51" s="7"/>
      <c r="BP51" s="10"/>
      <c r="BQ51" s="6"/>
      <c r="BR51" s="6"/>
      <c r="BS51" s="6"/>
      <c r="BT51" s="6"/>
    </row>
    <row r="52" spans="1:72" ht="16.5">
      <c r="A52" s="173"/>
      <c r="B52" s="177"/>
      <c r="C52" s="5">
        <v>38600</v>
      </c>
      <c r="D52" s="7">
        <v>12.2</v>
      </c>
      <c r="E52" s="7">
        <v>37.6</v>
      </c>
      <c r="F52" s="7">
        <v>6.1</v>
      </c>
      <c r="G52" s="7">
        <v>5.81</v>
      </c>
      <c r="H52" s="6">
        <v>5.5</v>
      </c>
      <c r="I52" s="6" t="s">
        <v>13</v>
      </c>
      <c r="J52" s="6" t="s">
        <v>12</v>
      </c>
      <c r="K52" s="6" t="s">
        <v>12</v>
      </c>
      <c r="L52" s="6" t="s">
        <v>11</v>
      </c>
      <c r="M52" s="179"/>
      <c r="N52" s="179"/>
      <c r="O52" s="8">
        <v>38600</v>
      </c>
      <c r="P52" s="9">
        <v>9.6</v>
      </c>
      <c r="Q52" s="9">
        <v>58.8</v>
      </c>
      <c r="R52" s="9">
        <v>5.6</v>
      </c>
      <c r="S52" s="9">
        <v>4.53</v>
      </c>
      <c r="T52" s="6">
        <v>6.25</v>
      </c>
      <c r="U52" s="6" t="s">
        <v>13</v>
      </c>
      <c r="V52" s="6" t="s">
        <v>13</v>
      </c>
      <c r="W52" s="6" t="s">
        <v>12</v>
      </c>
      <c r="X52" s="6" t="s">
        <v>11</v>
      </c>
      <c r="Y52" s="181"/>
      <c r="Z52" s="181"/>
      <c r="AA52" s="5">
        <v>38600</v>
      </c>
      <c r="AB52" s="7">
        <v>8</v>
      </c>
      <c r="AC52" s="7">
        <v>44.7</v>
      </c>
      <c r="AD52" s="7">
        <v>7.1</v>
      </c>
      <c r="AE52" s="7">
        <v>4.13</v>
      </c>
      <c r="AF52" s="6">
        <v>5</v>
      </c>
      <c r="AG52" s="6" t="s">
        <v>13</v>
      </c>
      <c r="AH52" s="6" t="s">
        <v>12</v>
      </c>
      <c r="AI52" s="6" t="s">
        <v>14</v>
      </c>
      <c r="AJ52" s="6" t="s">
        <v>11</v>
      </c>
      <c r="AK52" s="169"/>
      <c r="AL52" s="171"/>
      <c r="AM52" s="5">
        <v>38600</v>
      </c>
      <c r="AN52" s="7">
        <v>6.6</v>
      </c>
      <c r="AO52" s="7">
        <v>56.7</v>
      </c>
      <c r="AP52" s="7">
        <v>5.9</v>
      </c>
      <c r="AQ52" s="7">
        <v>2.43</v>
      </c>
      <c r="AR52" s="10">
        <v>5.25</v>
      </c>
      <c r="AS52" s="6" t="s">
        <v>13</v>
      </c>
      <c r="AT52" s="6" t="s">
        <v>13</v>
      </c>
      <c r="AU52" s="6" t="s">
        <v>12</v>
      </c>
      <c r="AV52" s="6" t="s">
        <v>13</v>
      </c>
      <c r="AW52" s="173"/>
      <c r="AX52" s="173"/>
      <c r="AY52" s="5">
        <v>38600</v>
      </c>
      <c r="AZ52" s="7">
        <v>8.5</v>
      </c>
      <c r="BA52" s="7">
        <v>65.1</v>
      </c>
      <c r="BB52" s="7">
        <v>7.7</v>
      </c>
      <c r="BC52" s="7">
        <v>0.28</v>
      </c>
      <c r="BD52" s="10">
        <v>3.5</v>
      </c>
      <c r="BE52" s="6" t="s">
        <v>13</v>
      </c>
      <c r="BF52" s="6" t="s">
        <v>13</v>
      </c>
      <c r="BG52" s="6" t="s">
        <v>14</v>
      </c>
      <c r="BH52" s="6" t="s">
        <v>14</v>
      </c>
      <c r="BI52" s="173"/>
      <c r="BJ52" s="173"/>
      <c r="BK52" s="5"/>
      <c r="BL52" s="7"/>
      <c r="BM52" s="7"/>
      <c r="BN52" s="7"/>
      <c r="BO52" s="7"/>
      <c r="BP52" s="10"/>
      <c r="BQ52" s="6"/>
      <c r="BR52" s="6"/>
      <c r="BS52" s="6"/>
      <c r="BT52" s="6"/>
    </row>
    <row r="53" spans="1:72" ht="16.5">
      <c r="A53" s="173"/>
      <c r="B53" s="177"/>
      <c r="C53" s="5">
        <v>38631</v>
      </c>
      <c r="D53" s="7">
        <v>19.9</v>
      </c>
      <c r="E53" s="7">
        <v>37.7</v>
      </c>
      <c r="F53" s="7">
        <v>3.1</v>
      </c>
      <c r="G53" s="7">
        <v>12.9</v>
      </c>
      <c r="H53" s="6">
        <v>7.25</v>
      </c>
      <c r="I53" s="6" t="s">
        <v>11</v>
      </c>
      <c r="J53" s="6" t="s">
        <v>12</v>
      </c>
      <c r="K53" s="6" t="s">
        <v>13</v>
      </c>
      <c r="L53" s="6" t="s">
        <v>11</v>
      </c>
      <c r="M53" s="179"/>
      <c r="N53" s="179"/>
      <c r="O53" s="8">
        <v>38631</v>
      </c>
      <c r="P53" s="9">
        <v>15.7</v>
      </c>
      <c r="Q53" s="9">
        <v>46.2</v>
      </c>
      <c r="R53" s="9">
        <v>2.5</v>
      </c>
      <c r="S53" s="9">
        <v>10.6</v>
      </c>
      <c r="T53" s="6">
        <v>7.25</v>
      </c>
      <c r="U53" s="6" t="s">
        <v>11</v>
      </c>
      <c r="V53" s="6" t="s">
        <v>12</v>
      </c>
      <c r="W53" s="6" t="s">
        <v>13</v>
      </c>
      <c r="X53" s="6" t="s">
        <v>11</v>
      </c>
      <c r="Y53" s="181"/>
      <c r="Z53" s="181"/>
      <c r="AA53" s="5">
        <v>38631</v>
      </c>
      <c r="AB53" s="7">
        <v>10.3</v>
      </c>
      <c r="AC53" s="7">
        <v>50</v>
      </c>
      <c r="AD53" s="7">
        <v>5.6</v>
      </c>
      <c r="AE53" s="7">
        <v>5.35</v>
      </c>
      <c r="AF53" s="6">
        <v>6.25</v>
      </c>
      <c r="AG53" s="6" t="s">
        <v>13</v>
      </c>
      <c r="AH53" s="6" t="s">
        <v>13</v>
      </c>
      <c r="AI53" s="6" t="s">
        <v>12</v>
      </c>
      <c r="AJ53" s="6" t="s">
        <v>11</v>
      </c>
      <c r="AK53" s="169"/>
      <c r="AL53" s="171"/>
      <c r="AM53" s="5">
        <v>38631</v>
      </c>
      <c r="AN53" s="7">
        <v>4.8</v>
      </c>
      <c r="AO53" s="7">
        <v>58.4</v>
      </c>
      <c r="AP53" s="7">
        <v>4.8</v>
      </c>
      <c r="AQ53" s="7">
        <v>2.93</v>
      </c>
      <c r="AR53" s="10">
        <v>4.5</v>
      </c>
      <c r="AS53" s="6" t="s">
        <v>12</v>
      </c>
      <c r="AT53" s="6" t="s">
        <v>13</v>
      </c>
      <c r="AU53" s="6" t="s">
        <v>12</v>
      </c>
      <c r="AV53" s="6" t="s">
        <v>13</v>
      </c>
      <c r="AW53" s="173"/>
      <c r="AX53" s="173"/>
      <c r="AY53" s="5">
        <v>38631</v>
      </c>
      <c r="AZ53" s="7">
        <v>6</v>
      </c>
      <c r="BA53" s="7">
        <v>66.7</v>
      </c>
      <c r="BB53" s="7">
        <v>9.8</v>
      </c>
      <c r="BC53" s="7">
        <v>0.41</v>
      </c>
      <c r="BD53" s="10">
        <v>3.5</v>
      </c>
      <c r="BE53" s="6" t="s">
        <v>13</v>
      </c>
      <c r="BF53" s="6" t="s">
        <v>13</v>
      </c>
      <c r="BG53" s="6" t="s">
        <v>14</v>
      </c>
      <c r="BH53" s="6" t="s">
        <v>14</v>
      </c>
      <c r="BI53" s="173"/>
      <c r="BJ53" s="173"/>
      <c r="BK53" s="5"/>
      <c r="BL53" s="7"/>
      <c r="BM53" s="7"/>
      <c r="BN53" s="7"/>
      <c r="BO53" s="7"/>
      <c r="BP53" s="10"/>
      <c r="BQ53" s="6"/>
      <c r="BR53" s="6"/>
      <c r="BS53" s="6"/>
      <c r="BT53" s="6"/>
    </row>
    <row r="54" spans="1:72" ht="16.5">
      <c r="A54" s="173"/>
      <c r="B54" s="177"/>
      <c r="C54" s="5">
        <v>38658</v>
      </c>
      <c r="D54" s="7">
        <v>16.8</v>
      </c>
      <c r="E54" s="7">
        <v>33</v>
      </c>
      <c r="F54" s="7">
        <v>1.2</v>
      </c>
      <c r="G54" s="7">
        <v>12.8</v>
      </c>
      <c r="H54" s="6">
        <v>8.25</v>
      </c>
      <c r="I54" s="6" t="s">
        <v>11</v>
      </c>
      <c r="J54" s="6" t="s">
        <v>12</v>
      </c>
      <c r="K54" s="6" t="s">
        <v>11</v>
      </c>
      <c r="L54" s="6" t="s">
        <v>11</v>
      </c>
      <c r="M54" s="179"/>
      <c r="N54" s="179"/>
      <c r="O54" s="8">
        <v>38658</v>
      </c>
      <c r="P54" s="9">
        <v>12.2</v>
      </c>
      <c r="Q54" s="9">
        <v>37</v>
      </c>
      <c r="R54" s="9">
        <v>0</v>
      </c>
      <c r="S54" s="9">
        <v>12.2</v>
      </c>
      <c r="T54" s="6">
        <v>7.25</v>
      </c>
      <c r="U54" s="6" t="s">
        <v>13</v>
      </c>
      <c r="V54" s="6" t="s">
        <v>12</v>
      </c>
      <c r="W54" s="6" t="s">
        <v>11</v>
      </c>
      <c r="X54" s="6" t="s">
        <v>11</v>
      </c>
      <c r="Y54" s="181"/>
      <c r="Z54" s="181"/>
      <c r="AA54" s="5">
        <v>38658</v>
      </c>
      <c r="AB54" s="7">
        <v>11</v>
      </c>
      <c r="AC54" s="7">
        <v>31.5</v>
      </c>
      <c r="AD54" s="7">
        <v>1.9</v>
      </c>
      <c r="AE54" s="7">
        <v>13.1</v>
      </c>
      <c r="AF54" s="6">
        <v>7.25</v>
      </c>
      <c r="AG54" s="6" t="s">
        <v>13</v>
      </c>
      <c r="AH54" s="6" t="s">
        <v>12</v>
      </c>
      <c r="AI54" s="6" t="s">
        <v>11</v>
      </c>
      <c r="AJ54" s="6" t="s">
        <v>11</v>
      </c>
      <c r="AK54" s="169"/>
      <c r="AL54" s="171"/>
      <c r="AM54" s="5">
        <v>38658</v>
      </c>
      <c r="AN54" s="7">
        <v>6.5</v>
      </c>
      <c r="AO54" s="7">
        <v>61.7</v>
      </c>
      <c r="AP54" s="7">
        <v>4.2</v>
      </c>
      <c r="AQ54" s="7">
        <v>11.4</v>
      </c>
      <c r="AR54" s="10">
        <v>7</v>
      </c>
      <c r="AS54" s="6" t="s">
        <v>13</v>
      </c>
      <c r="AT54" s="6" t="s">
        <v>13</v>
      </c>
      <c r="AU54" s="6" t="s">
        <v>13</v>
      </c>
      <c r="AV54" s="6" t="s">
        <v>11</v>
      </c>
      <c r="AW54" s="173"/>
      <c r="AX54" s="173"/>
      <c r="AY54" s="5">
        <v>38658</v>
      </c>
      <c r="AZ54" s="7">
        <v>5.5</v>
      </c>
      <c r="BA54" s="7">
        <v>66.3</v>
      </c>
      <c r="BB54" s="7">
        <v>9.5</v>
      </c>
      <c r="BC54" s="7">
        <v>1.16</v>
      </c>
      <c r="BD54" s="10">
        <v>4.75</v>
      </c>
      <c r="BE54" s="6" t="s">
        <v>13</v>
      </c>
      <c r="BF54" s="6" t="s">
        <v>13</v>
      </c>
      <c r="BG54" s="6" t="s">
        <v>14</v>
      </c>
      <c r="BH54" s="6" t="s">
        <v>13</v>
      </c>
      <c r="BI54" s="173"/>
      <c r="BJ54" s="173"/>
      <c r="BK54" s="5"/>
      <c r="BL54" s="7"/>
      <c r="BM54" s="7"/>
      <c r="BN54" s="7"/>
      <c r="BO54" s="7"/>
      <c r="BP54" s="10"/>
      <c r="BQ54" s="6"/>
      <c r="BR54" s="6"/>
      <c r="BS54" s="6"/>
      <c r="BT54" s="6"/>
    </row>
    <row r="55" spans="1:72" ht="17.25" thickBot="1">
      <c r="A55" s="174"/>
      <c r="B55" s="178"/>
      <c r="C55" s="5">
        <v>38688</v>
      </c>
      <c r="D55" s="7">
        <v>39.7</v>
      </c>
      <c r="E55" s="7">
        <v>28.1</v>
      </c>
      <c r="F55" s="7">
        <v>0</v>
      </c>
      <c r="G55" s="7">
        <v>45</v>
      </c>
      <c r="H55" s="6">
        <v>8.25</v>
      </c>
      <c r="I55" s="6" t="s">
        <v>11</v>
      </c>
      <c r="J55" s="6" t="s">
        <v>12</v>
      </c>
      <c r="K55" s="6" t="s">
        <v>11</v>
      </c>
      <c r="L55" s="6" t="s">
        <v>11</v>
      </c>
      <c r="M55" s="179"/>
      <c r="N55" s="179"/>
      <c r="O55" s="8">
        <v>38688</v>
      </c>
      <c r="P55" s="9">
        <v>30.6</v>
      </c>
      <c r="Q55" s="9">
        <v>29.4</v>
      </c>
      <c r="R55" s="9">
        <v>0</v>
      </c>
      <c r="S55" s="9">
        <v>32.4</v>
      </c>
      <c r="T55" s="6">
        <v>8.25</v>
      </c>
      <c r="U55" s="6" t="s">
        <v>11</v>
      </c>
      <c r="V55" s="6" t="s">
        <v>12</v>
      </c>
      <c r="W55" s="6" t="s">
        <v>11</v>
      </c>
      <c r="X55" s="6" t="s">
        <v>11</v>
      </c>
      <c r="Y55" s="182"/>
      <c r="Z55" s="182"/>
      <c r="AA55" s="5">
        <v>38688</v>
      </c>
      <c r="AB55" s="7">
        <v>11.2</v>
      </c>
      <c r="AC55" s="7">
        <v>47.2</v>
      </c>
      <c r="AD55" s="7">
        <v>4</v>
      </c>
      <c r="AE55" s="7">
        <v>18.5</v>
      </c>
      <c r="AF55" s="6">
        <v>6.25</v>
      </c>
      <c r="AG55" s="6" t="s">
        <v>13</v>
      </c>
      <c r="AH55" s="6" t="s">
        <v>12</v>
      </c>
      <c r="AI55" s="6" t="s">
        <v>13</v>
      </c>
      <c r="AJ55" s="6" t="s">
        <v>11</v>
      </c>
      <c r="AK55" s="169"/>
      <c r="AL55" s="172"/>
      <c r="AM55" s="5">
        <v>38688</v>
      </c>
      <c r="AN55" s="24">
        <v>4.4</v>
      </c>
      <c r="AO55" s="25">
        <v>52.1</v>
      </c>
      <c r="AP55" s="25">
        <v>6.9</v>
      </c>
      <c r="AQ55" s="25">
        <v>6.69</v>
      </c>
      <c r="AR55" s="10">
        <v>5</v>
      </c>
      <c r="AS55" s="6" t="s">
        <v>12</v>
      </c>
      <c r="AT55" s="6" t="s">
        <v>13</v>
      </c>
      <c r="AU55" s="6" t="s">
        <v>14</v>
      </c>
      <c r="AV55" s="6" t="s">
        <v>11</v>
      </c>
      <c r="AW55" s="174"/>
      <c r="AX55" s="174"/>
      <c r="AY55" s="5">
        <v>38688</v>
      </c>
      <c r="AZ55" s="24">
        <v>4.3</v>
      </c>
      <c r="BA55" s="25">
        <v>67.3</v>
      </c>
      <c r="BB55" s="25">
        <v>7.6</v>
      </c>
      <c r="BC55" s="25">
        <v>1.58</v>
      </c>
      <c r="BD55" s="10">
        <v>4</v>
      </c>
      <c r="BE55" s="6" t="s">
        <v>12</v>
      </c>
      <c r="BF55" s="6" t="s">
        <v>13</v>
      </c>
      <c r="BG55" s="6" t="s">
        <v>14</v>
      </c>
      <c r="BH55" s="6" t="s">
        <v>13</v>
      </c>
      <c r="BI55" s="174"/>
      <c r="BJ55" s="174"/>
      <c r="BK55" s="5"/>
      <c r="BL55" s="24"/>
      <c r="BM55" s="25"/>
      <c r="BN55" s="25"/>
      <c r="BO55" s="25"/>
      <c r="BP55" s="10"/>
      <c r="BQ55" s="6"/>
      <c r="BR55" s="6"/>
      <c r="BS55" s="6"/>
      <c r="BT55" s="6"/>
    </row>
    <row r="56" spans="1:72" ht="18" thickBot="1" thickTop="1">
      <c r="A56" s="14">
        <v>94</v>
      </c>
      <c r="B56" s="15" t="s">
        <v>10</v>
      </c>
      <c r="C56" s="16" t="s">
        <v>15</v>
      </c>
      <c r="D56" s="18">
        <v>40.51666666666666</v>
      </c>
      <c r="E56" s="18">
        <v>44.96666666666667</v>
      </c>
      <c r="F56" s="18">
        <v>1.9249999999999998</v>
      </c>
      <c r="G56" s="18">
        <v>21.05</v>
      </c>
      <c r="H56" s="18">
        <f>AVERAGE(H44:H55)</f>
        <v>7.791666666666667</v>
      </c>
      <c r="I56" s="17" t="str">
        <f>IF(D56&lt;3,"1",IF(D56&lt;5,"3",IF(D56&lt;=15,"6",IF(D56&gt;15,"10"))))</f>
        <v>10</v>
      </c>
      <c r="J56" s="17" t="str">
        <f>IF(E56&lt;20,"1",IF(E56&lt;=49,"3",IF(E56&lt;=100,"6",IF(E56&gt;100,"10"))))</f>
        <v>3</v>
      </c>
      <c r="K56" s="17" t="str">
        <f>IF(F56&gt;6.5,"1",IF(F56&gt;=4.6,"3",IF(F56&gt;=2,"6",IF(F56&gt;=0,"10"))))</f>
        <v>10</v>
      </c>
      <c r="L56" s="17" t="str">
        <f>IF(G56&lt;0.5,"1",IF(G56&lt;1,"3",IF(G56&lt;=3,"6",IF(G56&gt;=3,"10"))))</f>
        <v>10</v>
      </c>
      <c r="M56" s="19">
        <v>94</v>
      </c>
      <c r="N56" s="20" t="s">
        <v>10</v>
      </c>
      <c r="O56" s="16" t="s">
        <v>15</v>
      </c>
      <c r="P56" s="18">
        <v>32.15</v>
      </c>
      <c r="Q56" s="18">
        <v>49.541666666666664</v>
      </c>
      <c r="R56" s="18">
        <v>1.4666666666666668</v>
      </c>
      <c r="S56" s="18">
        <v>18.805833333333332</v>
      </c>
      <c r="T56" s="18">
        <f>AVERAGE(T44:T55)</f>
        <v>7.625</v>
      </c>
      <c r="U56" s="17" t="str">
        <f>IF(U239&lt;3,"1",IF(U239&lt;5,"3",IF(U239&lt;=15,"6",IF(U239&gt;15,"10"))))</f>
        <v>10</v>
      </c>
      <c r="V56" s="17" t="str">
        <f>IF(V239&lt;20,"1",IF(V239&lt;=49,"3",IF(V239&lt;=100,"6",IF(V239&gt;100,"10"))))</f>
        <v>10</v>
      </c>
      <c r="W56" s="17" t="str">
        <f>IF(W239&gt;6.5,"1",IF(W239&gt;=4.6,"3",IF(W239&gt;=2,"6",IF(W239&gt;=0,"10"))))</f>
        <v>1</v>
      </c>
      <c r="X56" s="17" t="str">
        <f>IF(X239&lt;0.5,"1",IF(X239&lt;1,"3",IF(X239&lt;=3,"6",IF(X239&gt;=3,"10"))))</f>
        <v>10</v>
      </c>
      <c r="Y56" s="21">
        <v>94</v>
      </c>
      <c r="Z56" s="21" t="s">
        <v>16</v>
      </c>
      <c r="AA56" s="22" t="s">
        <v>15</v>
      </c>
      <c r="AB56" s="18">
        <v>24.03333333333333</v>
      </c>
      <c r="AC56" s="18">
        <v>44.60833333333334</v>
      </c>
      <c r="AD56" s="18">
        <v>3.1999999999999997</v>
      </c>
      <c r="AE56" s="18">
        <v>15.574166666666665</v>
      </c>
      <c r="AF56" s="18">
        <f>AVERAGE(AF44:AF55)</f>
        <v>7.104166666666667</v>
      </c>
      <c r="AG56" s="17" t="str">
        <f>IF(AB56&lt;3,"1",IF(AB56&lt;5,"3",IF(AB56&lt;=15,"6",IF(AB56&gt;15,"10"))))</f>
        <v>10</v>
      </c>
      <c r="AH56" s="17" t="str">
        <f>IF(AC56&lt;20,"1",IF(AC56&lt;=49,"3",IF(AC56&lt;=100,"6",IF(AC56&gt;100,"10"))))</f>
        <v>3</v>
      </c>
      <c r="AI56" s="17" t="str">
        <f>IF(AD56&gt;6.5,"1",IF(AD56&gt;=4.6,"3",IF(AD56&gt;=2,"6",IF(AD56&gt;=0,"10"))))</f>
        <v>6</v>
      </c>
      <c r="AJ56" s="17" t="str">
        <f>IF(AE56&lt;0.5,"1",IF(AE56&lt;1,"3",IF(AE56&lt;=3,"6",IF(AE56&gt;=3,"10"))))</f>
        <v>10</v>
      </c>
      <c r="AK56" s="21">
        <v>94</v>
      </c>
      <c r="AL56" s="21" t="s">
        <v>16</v>
      </c>
      <c r="AM56" s="22" t="s">
        <v>15</v>
      </c>
      <c r="AN56" s="23">
        <v>12.566666666666668</v>
      </c>
      <c r="AO56" s="23">
        <v>51.375</v>
      </c>
      <c r="AP56" s="23">
        <v>4.758333333333334</v>
      </c>
      <c r="AQ56" s="23">
        <v>8.160833333333334</v>
      </c>
      <c r="AR56" s="18">
        <f>AVERAGE(AR44:AR55)</f>
        <v>6.395833333333333</v>
      </c>
      <c r="AS56" s="17" t="str">
        <f>IF(AN56&lt;3,"1",IF(AN56&lt;5,"3",IF(AN56&lt;=15,"6",IF(AN56&gt;15,"10"))))</f>
        <v>6</v>
      </c>
      <c r="AT56" s="17" t="str">
        <f>IF(AO56&lt;20,"1",IF(AO56&lt;=49,"3",IF(AO56&lt;=100,"6",IF(AO56&gt;100,"10"))))</f>
        <v>6</v>
      </c>
      <c r="AU56" s="17" t="str">
        <f>IF(AP56&gt;6.5,"1",IF(AP56&gt;=4.6,"3",IF(AP56&gt;=2,"6",IF(AP56&gt;=0,"10"))))</f>
        <v>3</v>
      </c>
      <c r="AV56" s="17" t="str">
        <f>IF(AQ56&lt;0.5,"1",IF(AQ56&lt;1,"3",IF(AQ56&lt;=3,"6",IF(AQ56&gt;=3,"10"))))</f>
        <v>10</v>
      </c>
      <c r="AW56" s="21">
        <v>94</v>
      </c>
      <c r="AX56" s="21" t="s">
        <v>16</v>
      </c>
      <c r="AY56" s="22" t="s">
        <v>15</v>
      </c>
      <c r="AZ56" s="23">
        <v>8.358333333333333</v>
      </c>
      <c r="BA56" s="23">
        <v>78.6</v>
      </c>
      <c r="BB56" s="23">
        <v>9.4</v>
      </c>
      <c r="BC56" s="23">
        <v>1.3883333333333336</v>
      </c>
      <c r="BD56" s="18">
        <f>AVERAGE(BD44:BD55)</f>
        <v>4.333333333333333</v>
      </c>
      <c r="BE56" s="17" t="str">
        <f>IF(AZ56&lt;3,"1",IF(AZ56&lt;5,"3",IF(AZ56&lt;=15,"6",IF(AZ56&gt;15,"10"))))</f>
        <v>6</v>
      </c>
      <c r="BF56" s="17" t="str">
        <f>IF(BA56&lt;20,"1",IF(BA56&lt;=49,"3",IF(BA56&lt;=100,"6",IF(BA56&gt;100,"10"))))</f>
        <v>6</v>
      </c>
      <c r="BG56" s="17" t="str">
        <f>IF(BB56&gt;6.5,"1",IF(BB56&gt;=4.6,"3",IF(BB56&gt;=2,"6",IF(BB56&gt;=0,"10"))))</f>
        <v>1</v>
      </c>
      <c r="BH56" s="17" t="str">
        <f>IF(BC56&lt;0.5,"1",IF(BC56&lt;1,"3",IF(BC56&lt;=3,"6",IF(BC56&gt;=3,"10"))))</f>
        <v>6</v>
      </c>
      <c r="BI56" s="21">
        <v>94</v>
      </c>
      <c r="BJ56" s="21" t="s">
        <v>16</v>
      </c>
      <c r="BK56" s="22"/>
      <c r="BL56" s="23"/>
      <c r="BM56" s="23"/>
      <c r="BN56" s="23"/>
      <c r="BO56" s="23"/>
      <c r="BP56" s="18"/>
      <c r="BQ56" s="17"/>
      <c r="BR56" s="17"/>
      <c r="BS56" s="17"/>
      <c r="BT56" s="17"/>
    </row>
    <row r="57" spans="1:72" ht="17.25" thickTop="1">
      <c r="A57" s="175">
        <v>95</v>
      </c>
      <c r="B57" s="176" t="s">
        <v>10</v>
      </c>
      <c r="C57" s="5">
        <v>38729</v>
      </c>
      <c r="D57" s="7">
        <v>39.7</v>
      </c>
      <c r="E57" s="7">
        <v>42.6</v>
      </c>
      <c r="F57" s="7">
        <v>0.6</v>
      </c>
      <c r="G57" s="7">
        <v>59.3</v>
      </c>
      <c r="H57" s="6">
        <v>8.25</v>
      </c>
      <c r="I57" s="6" t="s">
        <v>11</v>
      </c>
      <c r="J57" s="6" t="s">
        <v>12</v>
      </c>
      <c r="K57" s="6" t="s">
        <v>11</v>
      </c>
      <c r="L57" s="6" t="s">
        <v>11</v>
      </c>
      <c r="M57" s="179">
        <v>95</v>
      </c>
      <c r="N57" s="179" t="s">
        <v>10</v>
      </c>
      <c r="O57" s="8">
        <v>38729</v>
      </c>
      <c r="P57" s="9">
        <v>34</v>
      </c>
      <c r="Q57" s="9">
        <v>44.5</v>
      </c>
      <c r="R57" s="9">
        <v>0</v>
      </c>
      <c r="S57" s="9">
        <v>52.9</v>
      </c>
      <c r="T57" s="6">
        <v>8.25</v>
      </c>
      <c r="U57" s="6" t="s">
        <v>11</v>
      </c>
      <c r="V57" s="6" t="s">
        <v>12</v>
      </c>
      <c r="W57" s="6" t="s">
        <v>11</v>
      </c>
      <c r="X57" s="6" t="s">
        <v>11</v>
      </c>
      <c r="Y57" s="180">
        <v>95</v>
      </c>
      <c r="Z57" s="180" t="s">
        <v>10</v>
      </c>
      <c r="AA57" s="5">
        <v>38729</v>
      </c>
      <c r="AB57" s="7">
        <v>19.6</v>
      </c>
      <c r="AC57" s="7">
        <v>34.8</v>
      </c>
      <c r="AD57" s="7">
        <v>1.3</v>
      </c>
      <c r="AE57" s="7">
        <v>39.5</v>
      </c>
      <c r="AF57" s="6">
        <v>8.25</v>
      </c>
      <c r="AG57" s="6" t="s">
        <v>11</v>
      </c>
      <c r="AH57" s="6" t="s">
        <v>12</v>
      </c>
      <c r="AI57" s="6" t="s">
        <v>11</v>
      </c>
      <c r="AJ57" s="6" t="s">
        <v>11</v>
      </c>
      <c r="AK57" s="169">
        <v>95</v>
      </c>
      <c r="AL57" s="183" t="s">
        <v>10</v>
      </c>
      <c r="AM57" s="5">
        <v>38729</v>
      </c>
      <c r="AN57" s="7">
        <v>6.5</v>
      </c>
      <c r="AO57" s="7">
        <v>50.7</v>
      </c>
      <c r="AP57" s="7">
        <v>3.8</v>
      </c>
      <c r="AQ57" s="7">
        <v>13.5</v>
      </c>
      <c r="AR57" s="10">
        <v>7</v>
      </c>
      <c r="AS57" s="6" t="s">
        <v>13</v>
      </c>
      <c r="AT57" s="6" t="s">
        <v>13</v>
      </c>
      <c r="AU57" s="6" t="s">
        <v>13</v>
      </c>
      <c r="AV57" s="6" t="s">
        <v>11</v>
      </c>
      <c r="AW57" s="175">
        <v>95</v>
      </c>
      <c r="AX57" s="175" t="s">
        <v>10</v>
      </c>
      <c r="AY57" s="5">
        <v>38729</v>
      </c>
      <c r="AZ57" s="7">
        <v>4.6</v>
      </c>
      <c r="BA57" s="7">
        <v>47.4</v>
      </c>
      <c r="BB57" s="7">
        <v>7</v>
      </c>
      <c r="BC57" s="7">
        <v>0.88</v>
      </c>
      <c r="BD57" s="10">
        <v>2.5</v>
      </c>
      <c r="BE57" s="6" t="s">
        <v>12</v>
      </c>
      <c r="BF57" s="6" t="s">
        <v>12</v>
      </c>
      <c r="BG57" s="6" t="s">
        <v>14</v>
      </c>
      <c r="BH57" s="6" t="s">
        <v>12</v>
      </c>
      <c r="BI57" s="175">
        <v>95</v>
      </c>
      <c r="BJ57" s="175" t="s">
        <v>10</v>
      </c>
      <c r="BK57" s="5"/>
      <c r="BL57" s="7"/>
      <c r="BM57" s="7"/>
      <c r="BN57" s="7"/>
      <c r="BO57" s="7"/>
      <c r="BP57" s="10"/>
      <c r="BQ57" s="6"/>
      <c r="BR57" s="6"/>
      <c r="BS57" s="6"/>
      <c r="BT57" s="6"/>
    </row>
    <row r="58" spans="1:72" ht="16.5">
      <c r="A58" s="173"/>
      <c r="B58" s="177"/>
      <c r="C58" s="5">
        <v>38755</v>
      </c>
      <c r="D58" s="7">
        <v>11.5</v>
      </c>
      <c r="E58" s="7">
        <v>21.8</v>
      </c>
      <c r="F58" s="7">
        <v>1.9</v>
      </c>
      <c r="G58" s="7">
        <v>17</v>
      </c>
      <c r="H58" s="6">
        <v>7.25</v>
      </c>
      <c r="I58" s="6" t="s">
        <v>13</v>
      </c>
      <c r="J58" s="6" t="s">
        <v>12</v>
      </c>
      <c r="K58" s="6" t="s">
        <v>11</v>
      </c>
      <c r="L58" s="6" t="s">
        <v>11</v>
      </c>
      <c r="M58" s="179"/>
      <c r="N58" s="179"/>
      <c r="O58" s="8">
        <v>38755</v>
      </c>
      <c r="P58" s="9">
        <v>13.2</v>
      </c>
      <c r="Q58" s="9">
        <v>20</v>
      </c>
      <c r="R58" s="9">
        <v>0.9</v>
      </c>
      <c r="S58" s="9">
        <v>19.5</v>
      </c>
      <c r="T58" s="6">
        <v>7.25</v>
      </c>
      <c r="U58" s="6" t="s">
        <v>13</v>
      </c>
      <c r="V58" s="6" t="s">
        <v>12</v>
      </c>
      <c r="W58" s="6" t="s">
        <v>11</v>
      </c>
      <c r="X58" s="6" t="s">
        <v>11</v>
      </c>
      <c r="Y58" s="181"/>
      <c r="Z58" s="181"/>
      <c r="AA58" s="5">
        <v>38755</v>
      </c>
      <c r="AB58" s="7">
        <v>13.1</v>
      </c>
      <c r="AC58" s="7">
        <v>26.3</v>
      </c>
      <c r="AD58" s="7">
        <v>2.5</v>
      </c>
      <c r="AE58" s="7">
        <v>18.2</v>
      </c>
      <c r="AF58" s="6">
        <v>6.25</v>
      </c>
      <c r="AG58" s="6" t="s">
        <v>13</v>
      </c>
      <c r="AH58" s="6" t="s">
        <v>12</v>
      </c>
      <c r="AI58" s="6" t="s">
        <v>13</v>
      </c>
      <c r="AJ58" s="6" t="s">
        <v>11</v>
      </c>
      <c r="AK58" s="169"/>
      <c r="AL58" s="171"/>
      <c r="AM58" s="5">
        <v>38755</v>
      </c>
      <c r="AN58" s="7">
        <v>6.1</v>
      </c>
      <c r="AO58" s="7">
        <v>42.9</v>
      </c>
      <c r="AP58" s="7">
        <v>7</v>
      </c>
      <c r="AQ58" s="7">
        <v>12.6</v>
      </c>
      <c r="AR58" s="10">
        <v>5</v>
      </c>
      <c r="AS58" s="6" t="s">
        <v>13</v>
      </c>
      <c r="AT58" s="6" t="s">
        <v>12</v>
      </c>
      <c r="AU58" s="6" t="s">
        <v>14</v>
      </c>
      <c r="AV58" s="6" t="s">
        <v>11</v>
      </c>
      <c r="AW58" s="173"/>
      <c r="AX58" s="173"/>
      <c r="AY58" s="5">
        <v>38755</v>
      </c>
      <c r="AZ58" s="7">
        <v>7.5</v>
      </c>
      <c r="BA58" s="7">
        <v>63.1</v>
      </c>
      <c r="BB58" s="7">
        <v>7.7</v>
      </c>
      <c r="BC58" s="7">
        <v>5.64</v>
      </c>
      <c r="BD58" s="10">
        <v>5.75</v>
      </c>
      <c r="BE58" s="6" t="s">
        <v>13</v>
      </c>
      <c r="BF58" s="6" t="s">
        <v>13</v>
      </c>
      <c r="BG58" s="6" t="s">
        <v>14</v>
      </c>
      <c r="BH58" s="6" t="s">
        <v>11</v>
      </c>
      <c r="BI58" s="173"/>
      <c r="BJ58" s="173"/>
      <c r="BK58" s="5"/>
      <c r="BL58" s="7"/>
      <c r="BM58" s="7"/>
      <c r="BN58" s="7"/>
      <c r="BO58" s="7"/>
      <c r="BP58" s="10"/>
      <c r="BQ58" s="6"/>
      <c r="BR58" s="6"/>
      <c r="BS58" s="6"/>
      <c r="BT58" s="6"/>
    </row>
    <row r="59" spans="1:72" ht="16.5">
      <c r="A59" s="173"/>
      <c r="B59" s="177"/>
      <c r="C59" s="5">
        <v>38777</v>
      </c>
      <c r="D59" s="7">
        <v>11.7</v>
      </c>
      <c r="E59" s="7">
        <v>46.7</v>
      </c>
      <c r="F59" s="7">
        <v>2.3</v>
      </c>
      <c r="G59" s="7">
        <v>13</v>
      </c>
      <c r="H59" s="6">
        <v>6.25</v>
      </c>
      <c r="I59" s="6" t="s">
        <v>13</v>
      </c>
      <c r="J59" s="6" t="s">
        <v>12</v>
      </c>
      <c r="K59" s="6" t="s">
        <v>13</v>
      </c>
      <c r="L59" s="6" t="s">
        <v>11</v>
      </c>
      <c r="M59" s="179"/>
      <c r="N59" s="179"/>
      <c r="O59" s="8">
        <v>38777</v>
      </c>
      <c r="P59" s="9">
        <v>13.7</v>
      </c>
      <c r="Q59" s="9">
        <v>39.8</v>
      </c>
      <c r="R59" s="9">
        <v>1.5</v>
      </c>
      <c r="S59" s="9">
        <v>13.2</v>
      </c>
      <c r="T59" s="6">
        <v>7.25</v>
      </c>
      <c r="U59" s="6" t="s">
        <v>13</v>
      </c>
      <c r="V59" s="6" t="s">
        <v>12</v>
      </c>
      <c r="W59" s="6" t="s">
        <v>11</v>
      </c>
      <c r="X59" s="6" t="s">
        <v>11</v>
      </c>
      <c r="Y59" s="181"/>
      <c r="Z59" s="181"/>
      <c r="AA59" s="5">
        <v>38777</v>
      </c>
      <c r="AB59" s="7">
        <v>11.1</v>
      </c>
      <c r="AC59" s="7">
        <v>81.9</v>
      </c>
      <c r="AD59" s="7">
        <v>3.1</v>
      </c>
      <c r="AE59" s="7">
        <v>12.8</v>
      </c>
      <c r="AF59" s="6">
        <v>7</v>
      </c>
      <c r="AG59" s="6" t="s">
        <v>13</v>
      </c>
      <c r="AH59" s="6" t="s">
        <v>13</v>
      </c>
      <c r="AI59" s="6" t="s">
        <v>13</v>
      </c>
      <c r="AJ59" s="6" t="s">
        <v>11</v>
      </c>
      <c r="AK59" s="169"/>
      <c r="AL59" s="171"/>
      <c r="AM59" s="5">
        <v>38777</v>
      </c>
      <c r="AN59" s="7">
        <v>4.7</v>
      </c>
      <c r="AO59" s="7">
        <v>41.8</v>
      </c>
      <c r="AP59" s="7">
        <v>5.3</v>
      </c>
      <c r="AQ59" s="7">
        <v>11.7</v>
      </c>
      <c r="AR59" s="10">
        <v>4.75</v>
      </c>
      <c r="AS59" s="6" t="s">
        <v>12</v>
      </c>
      <c r="AT59" s="6" t="s">
        <v>12</v>
      </c>
      <c r="AU59" s="6" t="s">
        <v>12</v>
      </c>
      <c r="AV59" s="6" t="s">
        <v>11</v>
      </c>
      <c r="AW59" s="173"/>
      <c r="AX59" s="173"/>
      <c r="AY59" s="5">
        <v>38777</v>
      </c>
      <c r="AZ59" s="7">
        <v>8.6</v>
      </c>
      <c r="BA59" s="7">
        <v>79</v>
      </c>
      <c r="BB59" s="7">
        <v>7.9</v>
      </c>
      <c r="BC59" s="7">
        <v>2.27</v>
      </c>
      <c r="BD59" s="10">
        <v>4.75</v>
      </c>
      <c r="BE59" s="6" t="s">
        <v>13</v>
      </c>
      <c r="BF59" s="6" t="s">
        <v>13</v>
      </c>
      <c r="BG59" s="6" t="s">
        <v>14</v>
      </c>
      <c r="BH59" s="6" t="s">
        <v>13</v>
      </c>
      <c r="BI59" s="173"/>
      <c r="BJ59" s="173"/>
      <c r="BK59" s="5"/>
      <c r="BL59" s="7"/>
      <c r="BM59" s="7"/>
      <c r="BN59" s="7"/>
      <c r="BO59" s="7"/>
      <c r="BP59" s="10"/>
      <c r="BQ59" s="6"/>
      <c r="BR59" s="6"/>
      <c r="BS59" s="6"/>
      <c r="BT59" s="6"/>
    </row>
    <row r="60" spans="1:72" ht="16.5">
      <c r="A60" s="173"/>
      <c r="B60" s="177"/>
      <c r="C60" s="5">
        <v>38824</v>
      </c>
      <c r="D60" s="7">
        <v>9.5</v>
      </c>
      <c r="E60" s="7">
        <v>34.2</v>
      </c>
      <c r="F60" s="7">
        <v>1.5</v>
      </c>
      <c r="G60" s="7">
        <v>5.48</v>
      </c>
      <c r="H60" s="6">
        <v>7.25</v>
      </c>
      <c r="I60" s="6" t="s">
        <v>13</v>
      </c>
      <c r="J60" s="6" t="s">
        <v>12</v>
      </c>
      <c r="K60" s="6" t="s">
        <v>11</v>
      </c>
      <c r="L60" s="6" t="s">
        <v>11</v>
      </c>
      <c r="M60" s="179"/>
      <c r="N60" s="179"/>
      <c r="O60" s="8">
        <v>38824</v>
      </c>
      <c r="P60" s="9">
        <v>13.1</v>
      </c>
      <c r="Q60" s="9">
        <v>55.9</v>
      </c>
      <c r="R60" s="9">
        <v>0</v>
      </c>
      <c r="S60" s="9">
        <v>5.52</v>
      </c>
      <c r="T60" s="6">
        <v>8</v>
      </c>
      <c r="U60" s="6" t="s">
        <v>13</v>
      </c>
      <c r="V60" s="6" t="s">
        <v>13</v>
      </c>
      <c r="W60" s="6" t="s">
        <v>11</v>
      </c>
      <c r="X60" s="6" t="s">
        <v>11</v>
      </c>
      <c r="Y60" s="181"/>
      <c r="Z60" s="181"/>
      <c r="AA60" s="5">
        <v>38824</v>
      </c>
      <c r="AB60" s="7">
        <v>10.9</v>
      </c>
      <c r="AC60" s="7">
        <v>34.5</v>
      </c>
      <c r="AD60" s="7">
        <v>4</v>
      </c>
      <c r="AE60" s="7">
        <v>4.85</v>
      </c>
      <c r="AF60" s="6">
        <v>6.25</v>
      </c>
      <c r="AG60" s="6" t="s">
        <v>13</v>
      </c>
      <c r="AH60" s="6" t="s">
        <v>12</v>
      </c>
      <c r="AI60" s="6" t="s">
        <v>13</v>
      </c>
      <c r="AJ60" s="6" t="s">
        <v>11</v>
      </c>
      <c r="AK60" s="169"/>
      <c r="AL60" s="171"/>
      <c r="AM60" s="5">
        <v>38824</v>
      </c>
      <c r="AN60" s="7">
        <v>9.8</v>
      </c>
      <c r="AO60" s="7">
        <v>94.6</v>
      </c>
      <c r="AP60" s="7">
        <v>0.8</v>
      </c>
      <c r="AQ60" s="7">
        <v>4.02</v>
      </c>
      <c r="AR60" s="10">
        <v>8</v>
      </c>
      <c r="AS60" s="6" t="s">
        <v>13</v>
      </c>
      <c r="AT60" s="6" t="s">
        <v>13</v>
      </c>
      <c r="AU60" s="6" t="s">
        <v>11</v>
      </c>
      <c r="AV60" s="6" t="s">
        <v>11</v>
      </c>
      <c r="AW60" s="173"/>
      <c r="AX60" s="173"/>
      <c r="AY60" s="5">
        <v>38824</v>
      </c>
      <c r="AZ60" s="7">
        <v>6.7</v>
      </c>
      <c r="BA60" s="7">
        <v>25.6</v>
      </c>
      <c r="BB60" s="7">
        <v>4.8</v>
      </c>
      <c r="BC60" s="7">
        <v>2.56</v>
      </c>
      <c r="BD60" s="10">
        <v>4.5</v>
      </c>
      <c r="BE60" s="6" t="s">
        <v>13</v>
      </c>
      <c r="BF60" s="6" t="s">
        <v>12</v>
      </c>
      <c r="BG60" s="6" t="s">
        <v>12</v>
      </c>
      <c r="BH60" s="6" t="s">
        <v>13</v>
      </c>
      <c r="BI60" s="173"/>
      <c r="BJ60" s="173"/>
      <c r="BK60" s="5"/>
      <c r="BL60" s="7"/>
      <c r="BM60" s="7"/>
      <c r="BN60" s="7"/>
      <c r="BO60" s="7"/>
      <c r="BP60" s="10"/>
      <c r="BQ60" s="6"/>
      <c r="BR60" s="6"/>
      <c r="BS60" s="6"/>
      <c r="BT60" s="6"/>
    </row>
    <row r="61" spans="1:72" ht="16.5">
      <c r="A61" s="173"/>
      <c r="B61" s="177"/>
      <c r="C61" s="5">
        <v>38843</v>
      </c>
      <c r="D61" s="7">
        <v>23.6</v>
      </c>
      <c r="E61" s="7">
        <v>27.5</v>
      </c>
      <c r="F61" s="7">
        <v>0</v>
      </c>
      <c r="G61" s="7">
        <v>20.5</v>
      </c>
      <c r="H61" s="6">
        <v>8.25</v>
      </c>
      <c r="I61" s="6" t="s">
        <v>11</v>
      </c>
      <c r="J61" s="6" t="s">
        <v>12</v>
      </c>
      <c r="K61" s="6" t="s">
        <v>11</v>
      </c>
      <c r="L61" s="6" t="s">
        <v>11</v>
      </c>
      <c r="M61" s="179"/>
      <c r="N61" s="179"/>
      <c r="O61" s="8">
        <v>38843</v>
      </c>
      <c r="P61" s="9">
        <v>16.5</v>
      </c>
      <c r="Q61" s="9">
        <v>21.6</v>
      </c>
      <c r="R61" s="9">
        <v>0</v>
      </c>
      <c r="S61" s="9">
        <v>17.4</v>
      </c>
      <c r="T61" s="6">
        <v>8.25</v>
      </c>
      <c r="U61" s="6" t="s">
        <v>11</v>
      </c>
      <c r="V61" s="6" t="s">
        <v>12</v>
      </c>
      <c r="W61" s="6" t="s">
        <v>11</v>
      </c>
      <c r="X61" s="6" t="s">
        <v>11</v>
      </c>
      <c r="Y61" s="181"/>
      <c r="Z61" s="181"/>
      <c r="AA61" s="5">
        <v>38843</v>
      </c>
      <c r="AB61" s="7">
        <v>16.4</v>
      </c>
      <c r="AC61" s="7">
        <v>27.4</v>
      </c>
      <c r="AD61" s="7">
        <v>0</v>
      </c>
      <c r="AE61" s="7">
        <v>11.9</v>
      </c>
      <c r="AF61" s="6">
        <v>8.25</v>
      </c>
      <c r="AG61" s="6" t="s">
        <v>11</v>
      </c>
      <c r="AH61" s="6" t="s">
        <v>12</v>
      </c>
      <c r="AI61" s="6" t="s">
        <v>11</v>
      </c>
      <c r="AJ61" s="6" t="s">
        <v>11</v>
      </c>
      <c r="AK61" s="169"/>
      <c r="AL61" s="171"/>
      <c r="AM61" s="5">
        <v>38843</v>
      </c>
      <c r="AN61" s="7">
        <v>9.5</v>
      </c>
      <c r="AO61" s="7">
        <v>41.1</v>
      </c>
      <c r="AP61" s="7">
        <v>2.2</v>
      </c>
      <c r="AQ61" s="7">
        <v>17.5</v>
      </c>
      <c r="AR61" s="10">
        <v>6.25</v>
      </c>
      <c r="AS61" s="6" t="s">
        <v>13</v>
      </c>
      <c r="AT61" s="6" t="s">
        <v>12</v>
      </c>
      <c r="AU61" s="6" t="s">
        <v>13</v>
      </c>
      <c r="AV61" s="6" t="s">
        <v>11</v>
      </c>
      <c r="AW61" s="173"/>
      <c r="AX61" s="173"/>
      <c r="AY61" s="5">
        <v>38843</v>
      </c>
      <c r="AZ61" s="7">
        <v>6.9</v>
      </c>
      <c r="BA61" s="7">
        <v>62.4</v>
      </c>
      <c r="BB61" s="7">
        <v>8.7</v>
      </c>
      <c r="BC61" s="7">
        <v>6.57</v>
      </c>
      <c r="BD61" s="10">
        <v>5.75</v>
      </c>
      <c r="BE61" s="6" t="s">
        <v>13</v>
      </c>
      <c r="BF61" s="6" t="s">
        <v>13</v>
      </c>
      <c r="BG61" s="6" t="s">
        <v>14</v>
      </c>
      <c r="BH61" s="6" t="s">
        <v>11</v>
      </c>
      <c r="BI61" s="173"/>
      <c r="BJ61" s="173"/>
      <c r="BK61" s="5"/>
      <c r="BL61" s="7"/>
      <c r="BM61" s="7"/>
      <c r="BN61" s="7"/>
      <c r="BO61" s="7"/>
      <c r="BP61" s="10"/>
      <c r="BQ61" s="6"/>
      <c r="BR61" s="6"/>
      <c r="BS61" s="6"/>
      <c r="BT61" s="6"/>
    </row>
    <row r="62" spans="1:72" ht="16.5">
      <c r="A62" s="173"/>
      <c r="B62" s="177"/>
      <c r="C62" s="5">
        <v>38887</v>
      </c>
      <c r="D62" s="7">
        <v>17.7</v>
      </c>
      <c r="E62" s="7">
        <v>36.3</v>
      </c>
      <c r="F62" s="7">
        <v>1.9</v>
      </c>
      <c r="G62" s="7">
        <v>15.4</v>
      </c>
      <c r="H62" s="6">
        <v>8.25</v>
      </c>
      <c r="I62" s="6" t="s">
        <v>11</v>
      </c>
      <c r="J62" s="6" t="s">
        <v>12</v>
      </c>
      <c r="K62" s="6" t="s">
        <v>11</v>
      </c>
      <c r="L62" s="6" t="s">
        <v>11</v>
      </c>
      <c r="M62" s="179"/>
      <c r="N62" s="179"/>
      <c r="O62" s="8">
        <v>38887</v>
      </c>
      <c r="P62" s="9">
        <v>18</v>
      </c>
      <c r="Q62" s="9">
        <v>30.7</v>
      </c>
      <c r="R62" s="9">
        <v>3.4</v>
      </c>
      <c r="S62" s="9">
        <v>13.8</v>
      </c>
      <c r="T62" s="6">
        <v>7.25</v>
      </c>
      <c r="U62" s="6" t="s">
        <v>11</v>
      </c>
      <c r="V62" s="6" t="s">
        <v>12</v>
      </c>
      <c r="W62" s="6" t="s">
        <v>13</v>
      </c>
      <c r="X62" s="6" t="s">
        <v>11</v>
      </c>
      <c r="Y62" s="181"/>
      <c r="Z62" s="181"/>
      <c r="AA62" s="5">
        <v>38887</v>
      </c>
      <c r="AB62" s="7">
        <v>10.1</v>
      </c>
      <c r="AC62" s="7">
        <v>27.8</v>
      </c>
      <c r="AD62" s="7">
        <v>5.3</v>
      </c>
      <c r="AE62" s="7">
        <v>8.38</v>
      </c>
      <c r="AF62" s="6">
        <v>5.5</v>
      </c>
      <c r="AG62" s="6" t="s">
        <v>13</v>
      </c>
      <c r="AH62" s="6" t="s">
        <v>12</v>
      </c>
      <c r="AI62" s="6" t="s">
        <v>12</v>
      </c>
      <c r="AJ62" s="6" t="s">
        <v>11</v>
      </c>
      <c r="AK62" s="169"/>
      <c r="AL62" s="171"/>
      <c r="AM62" s="5">
        <v>38887</v>
      </c>
      <c r="AN62" s="7">
        <v>5.5</v>
      </c>
      <c r="AO62" s="7">
        <v>38.4</v>
      </c>
      <c r="AP62" s="7">
        <v>3.9</v>
      </c>
      <c r="AQ62" s="7">
        <v>5.27</v>
      </c>
      <c r="AR62" s="10">
        <v>6.25</v>
      </c>
      <c r="AS62" s="6" t="s">
        <v>13</v>
      </c>
      <c r="AT62" s="6" t="s">
        <v>12</v>
      </c>
      <c r="AU62" s="6" t="s">
        <v>13</v>
      </c>
      <c r="AV62" s="6" t="s">
        <v>11</v>
      </c>
      <c r="AW62" s="173"/>
      <c r="AX62" s="173"/>
      <c r="AY62" s="5">
        <v>38887</v>
      </c>
      <c r="AZ62" s="7">
        <v>6</v>
      </c>
      <c r="BA62" s="7">
        <v>69.1</v>
      </c>
      <c r="BB62" s="7">
        <v>8.3</v>
      </c>
      <c r="BC62" s="7">
        <v>0.11</v>
      </c>
      <c r="BD62" s="10">
        <v>3.5</v>
      </c>
      <c r="BE62" s="6" t="s">
        <v>13</v>
      </c>
      <c r="BF62" s="6" t="s">
        <v>13</v>
      </c>
      <c r="BG62" s="6" t="s">
        <v>14</v>
      </c>
      <c r="BH62" s="6" t="s">
        <v>14</v>
      </c>
      <c r="BI62" s="173"/>
      <c r="BJ62" s="173"/>
      <c r="BK62" s="5"/>
      <c r="BL62" s="7"/>
      <c r="BM62" s="7"/>
      <c r="BN62" s="7"/>
      <c r="BO62" s="7"/>
      <c r="BP62" s="10"/>
      <c r="BQ62" s="6"/>
      <c r="BR62" s="6"/>
      <c r="BS62" s="6"/>
      <c r="BT62" s="6"/>
    </row>
    <row r="63" spans="1:72" ht="16.5">
      <c r="A63" s="173"/>
      <c r="B63" s="177"/>
      <c r="C63" s="5">
        <v>38917</v>
      </c>
      <c r="D63" s="7">
        <v>13.6</v>
      </c>
      <c r="E63" s="7">
        <v>63.6</v>
      </c>
      <c r="F63" s="7">
        <v>0</v>
      </c>
      <c r="G63" s="7">
        <v>5.59</v>
      </c>
      <c r="H63" s="6">
        <v>8</v>
      </c>
      <c r="I63" s="6" t="s">
        <v>13</v>
      </c>
      <c r="J63" s="6" t="s">
        <v>13</v>
      </c>
      <c r="K63" s="6" t="s">
        <v>11</v>
      </c>
      <c r="L63" s="6" t="s">
        <v>11</v>
      </c>
      <c r="M63" s="179"/>
      <c r="N63" s="179"/>
      <c r="O63" s="8">
        <v>38917</v>
      </c>
      <c r="P63" s="9">
        <v>10</v>
      </c>
      <c r="Q63" s="9">
        <v>32.6</v>
      </c>
      <c r="R63" s="9">
        <v>1.4</v>
      </c>
      <c r="S63" s="9">
        <v>5.31</v>
      </c>
      <c r="T63" s="6">
        <v>7.25</v>
      </c>
      <c r="U63" s="6" t="s">
        <v>13</v>
      </c>
      <c r="V63" s="6" t="s">
        <v>12</v>
      </c>
      <c r="W63" s="6" t="s">
        <v>11</v>
      </c>
      <c r="X63" s="6" t="s">
        <v>11</v>
      </c>
      <c r="Y63" s="181"/>
      <c r="Z63" s="181"/>
      <c r="AA63" s="5">
        <v>38917</v>
      </c>
      <c r="AB63" s="7">
        <v>7.2</v>
      </c>
      <c r="AC63" s="7">
        <v>31</v>
      </c>
      <c r="AD63" s="7">
        <v>1.8</v>
      </c>
      <c r="AE63" s="7">
        <v>5.09</v>
      </c>
      <c r="AF63" s="6">
        <v>7.25</v>
      </c>
      <c r="AG63" s="6" t="s">
        <v>13</v>
      </c>
      <c r="AH63" s="6" t="s">
        <v>12</v>
      </c>
      <c r="AI63" s="6" t="s">
        <v>11</v>
      </c>
      <c r="AJ63" s="6" t="s">
        <v>11</v>
      </c>
      <c r="AK63" s="169"/>
      <c r="AL63" s="171"/>
      <c r="AM63" s="5">
        <v>38917</v>
      </c>
      <c r="AN63" s="7">
        <v>5.1</v>
      </c>
      <c r="AO63" s="7">
        <v>28.2</v>
      </c>
      <c r="AP63" s="7">
        <v>3.2</v>
      </c>
      <c r="AQ63" s="7">
        <v>3.74</v>
      </c>
      <c r="AR63" s="10">
        <v>6.25</v>
      </c>
      <c r="AS63" s="6" t="s">
        <v>13</v>
      </c>
      <c r="AT63" s="6" t="s">
        <v>12</v>
      </c>
      <c r="AU63" s="6" t="s">
        <v>13</v>
      </c>
      <c r="AV63" s="6" t="s">
        <v>11</v>
      </c>
      <c r="AW63" s="173"/>
      <c r="AX63" s="173"/>
      <c r="AY63" s="5">
        <v>38917</v>
      </c>
      <c r="AZ63" s="7">
        <v>17.2</v>
      </c>
      <c r="BA63" s="7">
        <v>102</v>
      </c>
      <c r="BB63" s="7">
        <v>8.3</v>
      </c>
      <c r="BC63" s="7">
        <v>0.02</v>
      </c>
      <c r="BD63" s="10">
        <v>5.5</v>
      </c>
      <c r="BE63" s="6" t="s">
        <v>11</v>
      </c>
      <c r="BF63" s="6" t="s">
        <v>11</v>
      </c>
      <c r="BG63" s="6" t="s">
        <v>14</v>
      </c>
      <c r="BH63" s="6" t="s">
        <v>14</v>
      </c>
      <c r="BI63" s="173"/>
      <c r="BJ63" s="173"/>
      <c r="BK63" s="5"/>
      <c r="BL63" s="7"/>
      <c r="BM63" s="7"/>
      <c r="BN63" s="7"/>
      <c r="BO63" s="7"/>
      <c r="BP63" s="10"/>
      <c r="BQ63" s="6"/>
      <c r="BR63" s="6"/>
      <c r="BS63" s="6"/>
      <c r="BT63" s="6"/>
    </row>
    <row r="64" spans="1:72" ht="16.5">
      <c r="A64" s="173"/>
      <c r="B64" s="177"/>
      <c r="C64" s="5">
        <v>38949</v>
      </c>
      <c r="D64" s="7">
        <v>10.2</v>
      </c>
      <c r="E64" s="7">
        <v>36.4</v>
      </c>
      <c r="F64" s="7">
        <v>2.6</v>
      </c>
      <c r="G64" s="7">
        <v>5</v>
      </c>
      <c r="H64" s="6">
        <v>6.25</v>
      </c>
      <c r="I64" s="6" t="s">
        <v>13</v>
      </c>
      <c r="J64" s="6" t="s">
        <v>12</v>
      </c>
      <c r="K64" s="6" t="s">
        <v>13</v>
      </c>
      <c r="L64" s="6" t="s">
        <v>11</v>
      </c>
      <c r="M64" s="179"/>
      <c r="N64" s="179"/>
      <c r="O64" s="8">
        <v>38949</v>
      </c>
      <c r="P64" s="9">
        <v>7.5</v>
      </c>
      <c r="Q64" s="9">
        <v>48.3</v>
      </c>
      <c r="R64" s="9">
        <v>2.8</v>
      </c>
      <c r="S64" s="9">
        <v>3.74</v>
      </c>
      <c r="T64" s="6">
        <v>6.25</v>
      </c>
      <c r="U64" s="6" t="s">
        <v>13</v>
      </c>
      <c r="V64" s="6" t="s">
        <v>12</v>
      </c>
      <c r="W64" s="6" t="s">
        <v>13</v>
      </c>
      <c r="X64" s="6" t="s">
        <v>11</v>
      </c>
      <c r="Y64" s="181"/>
      <c r="Z64" s="181"/>
      <c r="AA64" s="5">
        <v>38949</v>
      </c>
      <c r="AB64" s="7">
        <v>8.4</v>
      </c>
      <c r="AC64" s="7">
        <v>35.1</v>
      </c>
      <c r="AD64" s="7">
        <v>2.3</v>
      </c>
      <c r="AE64" s="7">
        <v>3.47</v>
      </c>
      <c r="AF64" s="6">
        <v>6.25</v>
      </c>
      <c r="AG64" s="6" t="s">
        <v>13</v>
      </c>
      <c r="AH64" s="6" t="s">
        <v>12</v>
      </c>
      <c r="AI64" s="6" t="s">
        <v>13</v>
      </c>
      <c r="AJ64" s="6" t="s">
        <v>11</v>
      </c>
      <c r="AK64" s="169"/>
      <c r="AL64" s="171"/>
      <c r="AM64" s="5">
        <v>38949</v>
      </c>
      <c r="AN64" s="7">
        <v>4.4</v>
      </c>
      <c r="AO64" s="7">
        <v>37</v>
      </c>
      <c r="AP64" s="7">
        <v>2.2</v>
      </c>
      <c r="AQ64" s="7">
        <v>2.63</v>
      </c>
      <c r="AR64" s="10">
        <v>4.5</v>
      </c>
      <c r="AS64" s="6" t="s">
        <v>12</v>
      </c>
      <c r="AT64" s="6" t="s">
        <v>12</v>
      </c>
      <c r="AU64" s="6" t="s">
        <v>13</v>
      </c>
      <c r="AV64" s="6" t="s">
        <v>13</v>
      </c>
      <c r="AW64" s="173"/>
      <c r="AX64" s="173"/>
      <c r="AY64" s="5">
        <v>38949</v>
      </c>
      <c r="AZ64" s="7">
        <v>15.4</v>
      </c>
      <c r="BA64" s="7">
        <v>193</v>
      </c>
      <c r="BB64" s="7">
        <v>10.6</v>
      </c>
      <c r="BC64" s="7">
        <v>0.02</v>
      </c>
      <c r="BD64" s="10">
        <v>5.5</v>
      </c>
      <c r="BE64" s="6" t="s">
        <v>11</v>
      </c>
      <c r="BF64" s="6" t="s">
        <v>11</v>
      </c>
      <c r="BG64" s="6" t="s">
        <v>14</v>
      </c>
      <c r="BH64" s="6" t="s">
        <v>14</v>
      </c>
      <c r="BI64" s="173"/>
      <c r="BJ64" s="173"/>
      <c r="BK64" s="5"/>
      <c r="BL64" s="7"/>
      <c r="BM64" s="7"/>
      <c r="BN64" s="7"/>
      <c r="BO64" s="7"/>
      <c r="BP64" s="10"/>
      <c r="BQ64" s="6"/>
      <c r="BR64" s="6"/>
      <c r="BS64" s="6"/>
      <c r="BT64" s="6"/>
    </row>
    <row r="65" spans="1:72" ht="16.5">
      <c r="A65" s="173"/>
      <c r="B65" s="177"/>
      <c r="C65" s="5">
        <v>38978</v>
      </c>
      <c r="D65" s="7">
        <v>16.2</v>
      </c>
      <c r="E65" s="7">
        <v>31.1</v>
      </c>
      <c r="F65" s="7">
        <v>1.8</v>
      </c>
      <c r="G65" s="7">
        <v>17.3</v>
      </c>
      <c r="H65" s="6">
        <v>8.25</v>
      </c>
      <c r="I65" s="6" t="s">
        <v>11</v>
      </c>
      <c r="J65" s="6" t="s">
        <v>12</v>
      </c>
      <c r="K65" s="6" t="s">
        <v>11</v>
      </c>
      <c r="L65" s="6" t="s">
        <v>11</v>
      </c>
      <c r="M65" s="179"/>
      <c r="N65" s="179"/>
      <c r="O65" s="8">
        <v>38978</v>
      </c>
      <c r="P65" s="9">
        <v>21.8</v>
      </c>
      <c r="Q65" s="9">
        <v>33.2</v>
      </c>
      <c r="R65" s="9">
        <v>0</v>
      </c>
      <c r="S65" s="9">
        <v>18.1</v>
      </c>
      <c r="T65" s="6">
        <v>8.25</v>
      </c>
      <c r="U65" s="6" t="s">
        <v>11</v>
      </c>
      <c r="V65" s="6" t="s">
        <v>12</v>
      </c>
      <c r="W65" s="6" t="s">
        <v>11</v>
      </c>
      <c r="X65" s="6" t="s">
        <v>11</v>
      </c>
      <c r="Y65" s="181"/>
      <c r="Z65" s="181"/>
      <c r="AA65" s="5">
        <v>38978</v>
      </c>
      <c r="AB65" s="7">
        <v>10.4</v>
      </c>
      <c r="AC65" s="7">
        <v>69.4</v>
      </c>
      <c r="AD65" s="7">
        <v>2.9</v>
      </c>
      <c r="AE65" s="7">
        <v>14.3</v>
      </c>
      <c r="AF65" s="6">
        <v>7</v>
      </c>
      <c r="AG65" s="6" t="s">
        <v>13</v>
      </c>
      <c r="AH65" s="6" t="s">
        <v>13</v>
      </c>
      <c r="AI65" s="6" t="s">
        <v>13</v>
      </c>
      <c r="AJ65" s="6" t="s">
        <v>11</v>
      </c>
      <c r="AK65" s="169"/>
      <c r="AL65" s="171"/>
      <c r="AM65" s="5">
        <v>38978</v>
      </c>
      <c r="AN65" s="7">
        <v>5.3</v>
      </c>
      <c r="AO65" s="7">
        <v>55.5</v>
      </c>
      <c r="AP65" s="7">
        <v>3.4</v>
      </c>
      <c r="AQ65" s="7">
        <v>8.85</v>
      </c>
      <c r="AR65" s="10">
        <v>7</v>
      </c>
      <c r="AS65" s="6" t="s">
        <v>13</v>
      </c>
      <c r="AT65" s="6" t="s">
        <v>13</v>
      </c>
      <c r="AU65" s="6" t="s">
        <v>13</v>
      </c>
      <c r="AV65" s="6" t="s">
        <v>11</v>
      </c>
      <c r="AW65" s="173"/>
      <c r="AX65" s="173"/>
      <c r="AY65" s="5">
        <v>38978</v>
      </c>
      <c r="AZ65" s="7">
        <v>16</v>
      </c>
      <c r="BA65" s="7">
        <v>126</v>
      </c>
      <c r="BB65" s="7">
        <v>8.4</v>
      </c>
      <c r="BC65" s="7">
        <v>0.06</v>
      </c>
      <c r="BD65" s="10">
        <v>5.5</v>
      </c>
      <c r="BE65" s="6" t="s">
        <v>11</v>
      </c>
      <c r="BF65" s="6" t="s">
        <v>11</v>
      </c>
      <c r="BG65" s="6" t="s">
        <v>14</v>
      </c>
      <c r="BH65" s="6" t="s">
        <v>14</v>
      </c>
      <c r="BI65" s="173"/>
      <c r="BJ65" s="173"/>
      <c r="BK65" s="5"/>
      <c r="BL65" s="7"/>
      <c r="BM65" s="7"/>
      <c r="BN65" s="7"/>
      <c r="BO65" s="7"/>
      <c r="BP65" s="10"/>
      <c r="BQ65" s="6"/>
      <c r="BR65" s="6"/>
      <c r="BS65" s="6"/>
      <c r="BT65" s="6"/>
    </row>
    <row r="66" spans="1:72" ht="16.5">
      <c r="A66" s="173"/>
      <c r="B66" s="177"/>
      <c r="C66" s="5">
        <v>38999</v>
      </c>
      <c r="D66" s="7">
        <v>16.9</v>
      </c>
      <c r="E66" s="7">
        <v>23.3</v>
      </c>
      <c r="F66" s="7">
        <v>3.6</v>
      </c>
      <c r="G66" s="7">
        <v>15.8</v>
      </c>
      <c r="H66" s="6">
        <v>7.25</v>
      </c>
      <c r="I66" s="6" t="s">
        <v>11</v>
      </c>
      <c r="J66" s="6" t="s">
        <v>12</v>
      </c>
      <c r="K66" s="6" t="s">
        <v>13</v>
      </c>
      <c r="L66" s="6" t="s">
        <v>11</v>
      </c>
      <c r="M66" s="179"/>
      <c r="N66" s="179"/>
      <c r="O66" s="8">
        <v>38999</v>
      </c>
      <c r="P66" s="9">
        <v>18</v>
      </c>
      <c r="Q66" s="9">
        <v>33.2</v>
      </c>
      <c r="R66" s="9">
        <v>0</v>
      </c>
      <c r="S66" s="9">
        <v>14.6</v>
      </c>
      <c r="T66" s="6">
        <v>8.25</v>
      </c>
      <c r="U66" s="6" t="s">
        <v>11</v>
      </c>
      <c r="V66" s="6" t="s">
        <v>12</v>
      </c>
      <c r="W66" s="6" t="s">
        <v>11</v>
      </c>
      <c r="X66" s="6" t="s">
        <v>11</v>
      </c>
      <c r="Y66" s="181"/>
      <c r="Z66" s="181"/>
      <c r="AA66" s="5">
        <v>38999</v>
      </c>
      <c r="AB66" s="7">
        <v>13.1</v>
      </c>
      <c r="AC66" s="7">
        <v>35.1</v>
      </c>
      <c r="AD66" s="7">
        <v>6.3</v>
      </c>
      <c r="AE66" s="7">
        <v>11.7</v>
      </c>
      <c r="AF66" s="6">
        <v>5.5</v>
      </c>
      <c r="AG66" s="6" t="s">
        <v>13</v>
      </c>
      <c r="AH66" s="6" t="s">
        <v>12</v>
      </c>
      <c r="AI66" s="6" t="s">
        <v>12</v>
      </c>
      <c r="AJ66" s="6" t="s">
        <v>11</v>
      </c>
      <c r="AK66" s="169"/>
      <c r="AL66" s="171"/>
      <c r="AM66" s="5">
        <v>38999</v>
      </c>
      <c r="AN66" s="7">
        <v>4.4</v>
      </c>
      <c r="AO66" s="7">
        <v>85.2</v>
      </c>
      <c r="AP66" s="7">
        <v>4.8</v>
      </c>
      <c r="AQ66" s="7">
        <v>7.24</v>
      </c>
      <c r="AR66" s="10">
        <v>5.5</v>
      </c>
      <c r="AS66" s="6" t="s">
        <v>12</v>
      </c>
      <c r="AT66" s="6" t="s">
        <v>13</v>
      </c>
      <c r="AU66" s="6" t="s">
        <v>12</v>
      </c>
      <c r="AV66" s="6" t="s">
        <v>11</v>
      </c>
      <c r="AW66" s="173"/>
      <c r="AX66" s="173"/>
      <c r="AY66" s="5">
        <v>38999</v>
      </c>
      <c r="AZ66" s="7">
        <v>16.7</v>
      </c>
      <c r="BA66" s="7">
        <v>118</v>
      </c>
      <c r="BB66" s="7">
        <v>14.9</v>
      </c>
      <c r="BC66" s="7">
        <v>0.19</v>
      </c>
      <c r="BD66" s="10">
        <v>5.5</v>
      </c>
      <c r="BE66" s="6" t="s">
        <v>11</v>
      </c>
      <c r="BF66" s="6" t="s">
        <v>11</v>
      </c>
      <c r="BG66" s="6" t="s">
        <v>14</v>
      </c>
      <c r="BH66" s="6" t="s">
        <v>14</v>
      </c>
      <c r="BI66" s="173"/>
      <c r="BJ66" s="173"/>
      <c r="BK66" s="5"/>
      <c r="BL66" s="7"/>
      <c r="BM66" s="7"/>
      <c r="BN66" s="7"/>
      <c r="BO66" s="7"/>
      <c r="BP66" s="10"/>
      <c r="BQ66" s="6"/>
      <c r="BR66" s="6"/>
      <c r="BS66" s="6"/>
      <c r="BT66" s="6"/>
    </row>
    <row r="67" spans="1:72" ht="16.5">
      <c r="A67" s="173"/>
      <c r="B67" s="177"/>
      <c r="C67" s="5">
        <v>39027</v>
      </c>
      <c r="D67" s="7">
        <v>19</v>
      </c>
      <c r="E67" s="7">
        <v>28.1</v>
      </c>
      <c r="F67" s="7">
        <v>3.8</v>
      </c>
      <c r="G67" s="7">
        <v>25</v>
      </c>
      <c r="H67" s="6">
        <v>7.25</v>
      </c>
      <c r="I67" s="6" t="s">
        <v>11</v>
      </c>
      <c r="J67" s="6" t="s">
        <v>12</v>
      </c>
      <c r="K67" s="6" t="s">
        <v>13</v>
      </c>
      <c r="L67" s="6" t="s">
        <v>11</v>
      </c>
      <c r="M67" s="179"/>
      <c r="N67" s="179"/>
      <c r="O67" s="8">
        <v>39027</v>
      </c>
      <c r="P67" s="9">
        <v>15.5</v>
      </c>
      <c r="Q67" s="9">
        <v>23.7</v>
      </c>
      <c r="R67" s="9">
        <v>0</v>
      </c>
      <c r="S67" s="9">
        <v>18.2</v>
      </c>
      <c r="T67" s="6">
        <v>8.25</v>
      </c>
      <c r="U67" s="6" t="s">
        <v>11</v>
      </c>
      <c r="V67" s="6" t="s">
        <v>12</v>
      </c>
      <c r="W67" s="6" t="s">
        <v>11</v>
      </c>
      <c r="X67" s="6" t="s">
        <v>11</v>
      </c>
      <c r="Y67" s="181"/>
      <c r="Z67" s="181"/>
      <c r="AA67" s="5">
        <v>39027</v>
      </c>
      <c r="AB67" s="7">
        <v>7.1</v>
      </c>
      <c r="AC67" s="7">
        <v>44</v>
      </c>
      <c r="AD67" s="7">
        <v>3.3</v>
      </c>
      <c r="AE67" s="7">
        <v>13.9</v>
      </c>
      <c r="AF67" s="6">
        <v>6.25</v>
      </c>
      <c r="AG67" s="6" t="s">
        <v>13</v>
      </c>
      <c r="AH67" s="6" t="s">
        <v>12</v>
      </c>
      <c r="AI67" s="6" t="s">
        <v>13</v>
      </c>
      <c r="AJ67" s="6" t="s">
        <v>11</v>
      </c>
      <c r="AK67" s="169"/>
      <c r="AL67" s="171"/>
      <c r="AM67" s="5">
        <v>39027</v>
      </c>
      <c r="AN67" s="7">
        <v>4.1</v>
      </c>
      <c r="AO67" s="7">
        <v>36.1</v>
      </c>
      <c r="AP67" s="7">
        <v>5.5</v>
      </c>
      <c r="AQ67" s="7">
        <v>8.18</v>
      </c>
      <c r="AR67" s="10">
        <v>4.75</v>
      </c>
      <c r="AS67" s="6" t="s">
        <v>12</v>
      </c>
      <c r="AT67" s="6" t="s">
        <v>12</v>
      </c>
      <c r="AU67" s="6" t="s">
        <v>12</v>
      </c>
      <c r="AV67" s="6" t="s">
        <v>11</v>
      </c>
      <c r="AW67" s="173"/>
      <c r="AX67" s="173"/>
      <c r="AY67" s="5">
        <v>39027</v>
      </c>
      <c r="AZ67" s="7">
        <v>8.5</v>
      </c>
      <c r="BA67" s="7">
        <v>107</v>
      </c>
      <c r="BB67" s="7">
        <v>10</v>
      </c>
      <c r="BC67" s="7">
        <v>0.96</v>
      </c>
      <c r="BD67" s="10">
        <v>5</v>
      </c>
      <c r="BE67" s="6" t="s">
        <v>13</v>
      </c>
      <c r="BF67" s="6" t="s">
        <v>11</v>
      </c>
      <c r="BG67" s="6" t="s">
        <v>14</v>
      </c>
      <c r="BH67" s="6" t="s">
        <v>12</v>
      </c>
      <c r="BI67" s="173"/>
      <c r="BJ67" s="173"/>
      <c r="BK67" s="5"/>
      <c r="BL67" s="7"/>
      <c r="BM67" s="7"/>
      <c r="BN67" s="7"/>
      <c r="BO67" s="7"/>
      <c r="BP67" s="10"/>
      <c r="BQ67" s="6"/>
      <c r="BR67" s="6"/>
      <c r="BS67" s="6"/>
      <c r="BT67" s="6"/>
    </row>
    <row r="68" spans="1:72" ht="17.25" thickBot="1">
      <c r="A68" s="174"/>
      <c r="B68" s="178"/>
      <c r="C68" s="5">
        <v>39055</v>
      </c>
      <c r="D68" s="7">
        <v>29.1</v>
      </c>
      <c r="E68" s="7">
        <v>43.3</v>
      </c>
      <c r="F68" s="7">
        <v>0</v>
      </c>
      <c r="G68" s="7">
        <v>37.2</v>
      </c>
      <c r="H68" s="6">
        <v>8.25</v>
      </c>
      <c r="I68" s="6" t="s">
        <v>11</v>
      </c>
      <c r="J68" s="6" t="s">
        <v>12</v>
      </c>
      <c r="K68" s="6" t="s">
        <v>11</v>
      </c>
      <c r="L68" s="6" t="s">
        <v>11</v>
      </c>
      <c r="M68" s="179"/>
      <c r="N68" s="179"/>
      <c r="O68" s="8">
        <v>39055</v>
      </c>
      <c r="P68" s="9">
        <v>26</v>
      </c>
      <c r="Q68" s="9">
        <v>43.3</v>
      </c>
      <c r="R68" s="9">
        <v>0</v>
      </c>
      <c r="S68" s="9">
        <v>33.9</v>
      </c>
      <c r="T68" s="6">
        <v>8.25</v>
      </c>
      <c r="U68" s="6" t="s">
        <v>11</v>
      </c>
      <c r="V68" s="6" t="s">
        <v>12</v>
      </c>
      <c r="W68" s="6" t="s">
        <v>11</v>
      </c>
      <c r="X68" s="6" t="s">
        <v>11</v>
      </c>
      <c r="Y68" s="182"/>
      <c r="Z68" s="182"/>
      <c r="AA68" s="5">
        <v>39055</v>
      </c>
      <c r="AB68" s="7">
        <v>20.7</v>
      </c>
      <c r="AC68" s="7">
        <v>83.1</v>
      </c>
      <c r="AD68" s="7">
        <v>0</v>
      </c>
      <c r="AE68" s="7">
        <v>34</v>
      </c>
      <c r="AF68" s="6">
        <v>9</v>
      </c>
      <c r="AG68" s="6" t="s">
        <v>11</v>
      </c>
      <c r="AH68" s="6" t="s">
        <v>13</v>
      </c>
      <c r="AI68" s="6" t="s">
        <v>11</v>
      </c>
      <c r="AJ68" s="6" t="s">
        <v>11</v>
      </c>
      <c r="AK68" s="169"/>
      <c r="AL68" s="172"/>
      <c r="AM68" s="5">
        <v>39055</v>
      </c>
      <c r="AN68" s="24">
        <v>5.2</v>
      </c>
      <c r="AO68" s="25">
        <v>41.5</v>
      </c>
      <c r="AP68" s="25">
        <v>5.1</v>
      </c>
      <c r="AQ68" s="25">
        <v>13.4</v>
      </c>
      <c r="AR68" s="10">
        <v>5.5</v>
      </c>
      <c r="AS68" s="6" t="s">
        <v>13</v>
      </c>
      <c r="AT68" s="6" t="s">
        <v>12</v>
      </c>
      <c r="AU68" s="6" t="s">
        <v>12</v>
      </c>
      <c r="AV68" s="6" t="s">
        <v>11</v>
      </c>
      <c r="AW68" s="174"/>
      <c r="AX68" s="174"/>
      <c r="AY68" s="5">
        <v>39055</v>
      </c>
      <c r="AZ68" s="24">
        <v>4.4</v>
      </c>
      <c r="BA68" s="25">
        <v>70.8</v>
      </c>
      <c r="BB68" s="25">
        <v>8.5</v>
      </c>
      <c r="BC68" s="25">
        <v>2.37</v>
      </c>
      <c r="BD68" s="10">
        <v>4</v>
      </c>
      <c r="BE68" s="6" t="s">
        <v>12</v>
      </c>
      <c r="BF68" s="6" t="s">
        <v>13</v>
      </c>
      <c r="BG68" s="6" t="s">
        <v>14</v>
      </c>
      <c r="BH68" s="6" t="s">
        <v>13</v>
      </c>
      <c r="BI68" s="174"/>
      <c r="BJ68" s="174"/>
      <c r="BK68" s="5"/>
      <c r="BL68" s="24"/>
      <c r="BM68" s="25"/>
      <c r="BN68" s="25"/>
      <c r="BO68" s="25"/>
      <c r="BP68" s="10"/>
      <c r="BQ68" s="6"/>
      <c r="BR68" s="6"/>
      <c r="BS68" s="6"/>
      <c r="BT68" s="6"/>
    </row>
    <row r="69" spans="1:72" ht="18" thickBot="1" thickTop="1">
      <c r="A69" s="14">
        <v>95</v>
      </c>
      <c r="B69" s="15" t="s">
        <v>10</v>
      </c>
      <c r="C69" s="16" t="s">
        <v>15</v>
      </c>
      <c r="D69" s="18">
        <v>18.224999999999998</v>
      </c>
      <c r="E69" s="18">
        <v>36.241666666666674</v>
      </c>
      <c r="F69" s="18">
        <v>1.6666666666666667</v>
      </c>
      <c r="G69" s="18">
        <v>19.71416666666667</v>
      </c>
      <c r="H69" s="18">
        <f>AVERAGE(H57:H68)</f>
        <v>7.5625</v>
      </c>
      <c r="I69" s="17" t="str">
        <f>IF(D69&lt;3,"1",IF(D69&lt;5,"3",IF(D69&lt;=15,"6",IF(D69&gt;15,"10"))))</f>
        <v>10</v>
      </c>
      <c r="J69" s="17" t="str">
        <f>IF(E69&lt;20,"1",IF(E69&lt;=49,"3",IF(E69&lt;=100,"6",IF(E69&gt;100,"10"))))</f>
        <v>3</v>
      </c>
      <c r="K69" s="17" t="str">
        <f>IF(F69&gt;6.5,"1",IF(F69&gt;=4.6,"3",IF(F69&gt;=2,"6",IF(F69&gt;=0,"10"))))</f>
        <v>10</v>
      </c>
      <c r="L69" s="17" t="str">
        <f>IF(G69&lt;0.5,"1",IF(G69&lt;1,"3",IF(G69&lt;=3,"6",IF(G69&gt;=3,"10"))))</f>
        <v>10</v>
      </c>
      <c r="M69" s="19">
        <v>95</v>
      </c>
      <c r="N69" s="20" t="s">
        <v>10</v>
      </c>
      <c r="O69" s="16" t="s">
        <v>15</v>
      </c>
      <c r="P69" s="18">
        <v>17.275000000000002</v>
      </c>
      <c r="Q69" s="18">
        <v>35.56666666666666</v>
      </c>
      <c r="R69" s="18">
        <v>0.8333333333333334</v>
      </c>
      <c r="S69" s="18">
        <v>18.014166666666664</v>
      </c>
      <c r="T69" s="18">
        <f>AVERAGE(T57:T68)</f>
        <v>7.729166666666667</v>
      </c>
      <c r="U69" s="17" t="str">
        <f>IF(U252&lt;3,"1",IF(U252&lt;5,"3",IF(U252&lt;=15,"6",IF(U252&gt;15,"10"))))</f>
        <v>10</v>
      </c>
      <c r="V69" s="17" t="str">
        <f>IF(V252&lt;20,"1",IF(V252&lt;=49,"3",IF(V252&lt;=100,"6",IF(V252&gt;100,"10"))))</f>
        <v>10</v>
      </c>
      <c r="W69" s="17" t="str">
        <f>IF(W252&gt;6.5,"1",IF(W252&gt;=4.6,"3",IF(W252&gt;=2,"6",IF(W252&gt;=0,"10"))))</f>
        <v>1</v>
      </c>
      <c r="X69" s="17" t="str">
        <f>IF(X252&lt;0.5,"1",IF(X252&lt;1,"3",IF(X252&lt;=3,"6",IF(X252&gt;=3,"10"))))</f>
        <v>10</v>
      </c>
      <c r="Y69" s="21">
        <v>95</v>
      </c>
      <c r="Z69" s="21" t="s">
        <v>16</v>
      </c>
      <c r="AA69" s="22" t="s">
        <v>15</v>
      </c>
      <c r="AB69" s="18">
        <v>12.341666666666667</v>
      </c>
      <c r="AC69" s="18">
        <v>44.20000000000001</v>
      </c>
      <c r="AD69" s="18">
        <v>2.733333333333333</v>
      </c>
      <c r="AE69" s="18">
        <v>14.840833333333334</v>
      </c>
      <c r="AF69" s="18">
        <f>AVERAGE(AF57:AF68)</f>
        <v>6.895833333333333</v>
      </c>
      <c r="AG69" s="17" t="str">
        <f>IF(AB69&lt;3,"1",IF(AB69&lt;5,"3",IF(AB69&lt;=15,"6",IF(AB69&gt;15,"10"))))</f>
        <v>6</v>
      </c>
      <c r="AH69" s="17" t="str">
        <f>IF(AC69&lt;20,"1",IF(AC69&lt;=49,"3",IF(AC69&lt;=100,"6",IF(AC69&gt;100,"10"))))</f>
        <v>3</v>
      </c>
      <c r="AI69" s="17" t="str">
        <f>IF(AD69&gt;6.5,"1",IF(AD69&gt;=4.6,"3",IF(AD69&gt;=2,"6",IF(AD69&gt;=0,"10"))))</f>
        <v>6</v>
      </c>
      <c r="AJ69" s="17" t="str">
        <f>IF(AE69&lt;0.5,"1",IF(AE69&lt;1,"3",IF(AE69&lt;=3,"6",IF(AE69&gt;=3,"10"))))</f>
        <v>10</v>
      </c>
      <c r="AK69" s="21">
        <v>95</v>
      </c>
      <c r="AL69" s="21" t="s">
        <v>16</v>
      </c>
      <c r="AM69" s="22" t="s">
        <v>15</v>
      </c>
      <c r="AN69" s="23">
        <v>5.883333333333333</v>
      </c>
      <c r="AO69" s="23">
        <v>49.416666666666664</v>
      </c>
      <c r="AP69" s="23">
        <v>3.933333333333333</v>
      </c>
      <c r="AQ69" s="23">
        <v>9.052499999999997</v>
      </c>
      <c r="AR69" s="18">
        <f>AVERAGE(AR57:AR68)</f>
        <v>5.895833333333333</v>
      </c>
      <c r="AS69" s="17" t="str">
        <f>IF(AN69&lt;3,"1",IF(AN69&lt;5,"3",IF(AN69&lt;=15,"6",IF(AN69&gt;15,"10"))))</f>
        <v>6</v>
      </c>
      <c r="AT69" s="17" t="str">
        <f>IF(AO69&lt;20,"1",IF(AO69&lt;=49,"3",IF(AO69&lt;=100,"6",IF(AO69&gt;100,"10"))))</f>
        <v>6</v>
      </c>
      <c r="AU69" s="17" t="str">
        <f>IF(AP69&gt;6.5,"1",IF(AP69&gt;=4.6,"3",IF(AP69&gt;=2,"6",IF(AP69&gt;=0,"10"))))</f>
        <v>6</v>
      </c>
      <c r="AV69" s="17" t="str">
        <f>IF(AQ69&lt;0.5,"1",IF(AQ69&lt;1,"3",IF(AQ69&lt;=3,"6",IF(AQ69&gt;=3,"10"))))</f>
        <v>10</v>
      </c>
      <c r="AW69" s="21">
        <v>95</v>
      </c>
      <c r="AX69" s="21" t="s">
        <v>16</v>
      </c>
      <c r="AY69" s="22" t="s">
        <v>15</v>
      </c>
      <c r="AZ69" s="23">
        <v>9.875000000000002</v>
      </c>
      <c r="BA69" s="23">
        <v>88.61666666666667</v>
      </c>
      <c r="BB69" s="26">
        <v>8.758333333333335</v>
      </c>
      <c r="BC69" s="23">
        <v>1.804166666666667</v>
      </c>
      <c r="BD69" s="18">
        <f>AVERAGE(BD57:BD68)</f>
        <v>4.8125</v>
      </c>
      <c r="BE69" s="17" t="str">
        <f>IF(AZ69&lt;3,"1",IF(AZ69&lt;5,"3",IF(AZ69&lt;=15,"6",IF(AZ69&gt;15,"10"))))</f>
        <v>6</v>
      </c>
      <c r="BF69" s="17" t="str">
        <f>IF(BA69&lt;20,"1",IF(BA69&lt;=49,"3",IF(BA69&lt;=100,"6",IF(BA69&gt;100,"10"))))</f>
        <v>6</v>
      </c>
      <c r="BG69" s="17" t="str">
        <f>IF(BB69&gt;6.5,"1",IF(BB69&gt;=4.6,"3",IF(BB69&gt;=2,"6",IF(BB69&gt;=0,"10"))))</f>
        <v>1</v>
      </c>
      <c r="BH69" s="17" t="str">
        <f>IF(BC69&lt;0.5,"1",IF(BC69&lt;1,"3",IF(BC69&lt;=3,"6",IF(BC69&gt;=3,"10"))))</f>
        <v>6</v>
      </c>
      <c r="BI69" s="21">
        <v>95</v>
      </c>
      <c r="BJ69" s="21" t="s">
        <v>16</v>
      </c>
      <c r="BK69" s="22"/>
      <c r="BL69" s="23"/>
      <c r="BM69" s="23"/>
      <c r="BN69" s="26"/>
      <c r="BO69" s="23"/>
      <c r="BP69" s="18"/>
      <c r="BQ69" s="17"/>
      <c r="BR69" s="17"/>
      <c r="BS69" s="17"/>
      <c r="BT69" s="17"/>
    </row>
    <row r="70" spans="1:72" ht="17.25" thickTop="1">
      <c r="A70" s="175">
        <v>96</v>
      </c>
      <c r="B70" s="176" t="s">
        <v>10</v>
      </c>
      <c r="C70" s="5">
        <v>39086</v>
      </c>
      <c r="D70" s="7">
        <v>37.5</v>
      </c>
      <c r="E70" s="7">
        <v>30.5</v>
      </c>
      <c r="F70" s="7">
        <v>0</v>
      </c>
      <c r="G70" s="7">
        <v>52.1</v>
      </c>
      <c r="H70" s="6">
        <v>8.25</v>
      </c>
      <c r="I70" s="6" t="s">
        <v>11</v>
      </c>
      <c r="J70" s="6" t="s">
        <v>12</v>
      </c>
      <c r="K70" s="6" t="s">
        <v>11</v>
      </c>
      <c r="L70" s="6" t="s">
        <v>11</v>
      </c>
      <c r="M70" s="179">
        <v>96</v>
      </c>
      <c r="N70" s="179" t="s">
        <v>10</v>
      </c>
      <c r="O70" s="8">
        <v>39086</v>
      </c>
      <c r="P70" s="9">
        <v>31.7</v>
      </c>
      <c r="Q70" s="9">
        <v>33.8</v>
      </c>
      <c r="R70" s="9">
        <v>0</v>
      </c>
      <c r="S70" s="9">
        <v>54.7</v>
      </c>
      <c r="T70" s="6">
        <v>8.25</v>
      </c>
      <c r="U70" s="6" t="s">
        <v>11</v>
      </c>
      <c r="V70" s="6" t="s">
        <v>12</v>
      </c>
      <c r="W70" s="6" t="s">
        <v>11</v>
      </c>
      <c r="X70" s="6" t="s">
        <v>11</v>
      </c>
      <c r="Y70" s="180">
        <v>96</v>
      </c>
      <c r="Z70" s="180" t="s">
        <v>10</v>
      </c>
      <c r="AA70" s="5">
        <v>39086</v>
      </c>
      <c r="AB70" s="7">
        <v>22.6</v>
      </c>
      <c r="AC70" s="7">
        <v>57.1</v>
      </c>
      <c r="AD70" s="7">
        <v>0</v>
      </c>
      <c r="AE70" s="7">
        <v>48.4</v>
      </c>
      <c r="AF70" s="6">
        <v>9</v>
      </c>
      <c r="AG70" s="6" t="s">
        <v>11</v>
      </c>
      <c r="AH70" s="6" t="s">
        <v>13</v>
      </c>
      <c r="AI70" s="6" t="s">
        <v>11</v>
      </c>
      <c r="AJ70" s="6" t="s">
        <v>11</v>
      </c>
      <c r="AK70" s="185">
        <v>96</v>
      </c>
      <c r="AL70" s="183" t="s">
        <v>10</v>
      </c>
      <c r="AM70" s="5">
        <v>39086</v>
      </c>
      <c r="AN70" s="7">
        <v>6</v>
      </c>
      <c r="AO70" s="7">
        <v>56.9</v>
      </c>
      <c r="AP70" s="7">
        <v>5.6</v>
      </c>
      <c r="AQ70" s="7">
        <v>20.8</v>
      </c>
      <c r="AR70" s="10">
        <v>6.25</v>
      </c>
      <c r="AS70" s="6" t="s">
        <v>13</v>
      </c>
      <c r="AT70" s="6" t="s">
        <v>13</v>
      </c>
      <c r="AU70" s="6" t="s">
        <v>12</v>
      </c>
      <c r="AV70" s="6" t="s">
        <v>11</v>
      </c>
      <c r="AW70" s="175">
        <v>96</v>
      </c>
      <c r="AX70" s="175" t="s">
        <v>10</v>
      </c>
      <c r="AY70" s="5">
        <v>39086</v>
      </c>
      <c r="AZ70" s="7">
        <v>4.3</v>
      </c>
      <c r="BA70" s="7">
        <v>43.2</v>
      </c>
      <c r="BB70" s="7">
        <v>8.6</v>
      </c>
      <c r="BC70" s="7">
        <v>7.05</v>
      </c>
      <c r="BD70" s="10">
        <v>4.25</v>
      </c>
      <c r="BE70" s="6" t="s">
        <v>12</v>
      </c>
      <c r="BF70" s="6" t="s">
        <v>12</v>
      </c>
      <c r="BG70" s="6" t="s">
        <v>14</v>
      </c>
      <c r="BH70" s="6" t="s">
        <v>11</v>
      </c>
      <c r="BI70" s="175">
        <v>96</v>
      </c>
      <c r="BJ70" s="175" t="s">
        <v>10</v>
      </c>
      <c r="BK70" s="5"/>
      <c r="BL70" s="7"/>
      <c r="BM70" s="7"/>
      <c r="BN70" s="7"/>
      <c r="BO70" s="7"/>
      <c r="BP70" s="10"/>
      <c r="BQ70" s="6"/>
      <c r="BR70" s="6"/>
      <c r="BS70" s="6"/>
      <c r="BT70" s="6"/>
    </row>
    <row r="71" spans="1:72" ht="16.5">
      <c r="A71" s="173"/>
      <c r="B71" s="177"/>
      <c r="C71" s="5">
        <v>39115</v>
      </c>
      <c r="D71" s="7">
        <v>21.2</v>
      </c>
      <c r="E71" s="7">
        <v>37.3</v>
      </c>
      <c r="F71" s="7">
        <v>0</v>
      </c>
      <c r="G71" s="7">
        <v>11.9</v>
      </c>
      <c r="H71" s="6">
        <v>8.25</v>
      </c>
      <c r="I71" s="6" t="s">
        <v>11</v>
      </c>
      <c r="J71" s="6" t="s">
        <v>12</v>
      </c>
      <c r="K71" s="6" t="s">
        <v>11</v>
      </c>
      <c r="L71" s="6" t="s">
        <v>11</v>
      </c>
      <c r="M71" s="179"/>
      <c r="N71" s="179"/>
      <c r="O71" s="8">
        <v>39115</v>
      </c>
      <c r="P71" s="9">
        <v>15.1</v>
      </c>
      <c r="Q71" s="9">
        <v>28.8</v>
      </c>
      <c r="R71" s="9">
        <v>0.6</v>
      </c>
      <c r="S71" s="9">
        <v>16</v>
      </c>
      <c r="T71" s="6">
        <v>8.25</v>
      </c>
      <c r="U71" s="6" t="s">
        <v>11</v>
      </c>
      <c r="V71" s="6" t="s">
        <v>12</v>
      </c>
      <c r="W71" s="6" t="s">
        <v>11</v>
      </c>
      <c r="X71" s="6" t="s">
        <v>11</v>
      </c>
      <c r="Y71" s="181"/>
      <c r="Z71" s="181"/>
      <c r="AA71" s="5">
        <v>39115</v>
      </c>
      <c r="AB71" s="7">
        <v>15</v>
      </c>
      <c r="AC71" s="7">
        <v>32</v>
      </c>
      <c r="AD71" s="7">
        <v>1.8</v>
      </c>
      <c r="AE71" s="7">
        <v>16.9</v>
      </c>
      <c r="AF71" s="6">
        <v>7.25</v>
      </c>
      <c r="AG71" s="6" t="s">
        <v>13</v>
      </c>
      <c r="AH71" s="6" t="s">
        <v>12</v>
      </c>
      <c r="AI71" s="6" t="s">
        <v>11</v>
      </c>
      <c r="AJ71" s="6" t="s">
        <v>11</v>
      </c>
      <c r="AK71" s="186"/>
      <c r="AL71" s="171"/>
      <c r="AM71" s="5">
        <v>39115</v>
      </c>
      <c r="AN71" s="7">
        <v>16</v>
      </c>
      <c r="AO71" s="7">
        <v>30.6</v>
      </c>
      <c r="AP71" s="7">
        <v>3.3</v>
      </c>
      <c r="AQ71" s="7">
        <v>23.2</v>
      </c>
      <c r="AR71" s="10">
        <v>7.25</v>
      </c>
      <c r="AS71" s="6" t="s">
        <v>11</v>
      </c>
      <c r="AT71" s="6" t="s">
        <v>12</v>
      </c>
      <c r="AU71" s="6" t="s">
        <v>13</v>
      </c>
      <c r="AV71" s="6" t="s">
        <v>11</v>
      </c>
      <c r="AW71" s="173"/>
      <c r="AX71" s="173"/>
      <c r="AY71" s="5">
        <v>39115</v>
      </c>
      <c r="AZ71" s="7">
        <v>9.6</v>
      </c>
      <c r="BA71" s="7">
        <v>28.4</v>
      </c>
      <c r="BB71" s="7">
        <v>8</v>
      </c>
      <c r="BC71" s="7">
        <v>14.8</v>
      </c>
      <c r="BD71" s="10">
        <v>5</v>
      </c>
      <c r="BE71" s="6" t="s">
        <v>13</v>
      </c>
      <c r="BF71" s="6" t="s">
        <v>12</v>
      </c>
      <c r="BG71" s="6" t="s">
        <v>14</v>
      </c>
      <c r="BH71" s="6" t="s">
        <v>11</v>
      </c>
      <c r="BI71" s="173"/>
      <c r="BJ71" s="173"/>
      <c r="BK71" s="5"/>
      <c r="BL71" s="7"/>
      <c r="BM71" s="7"/>
      <c r="BN71" s="7"/>
      <c r="BO71" s="7"/>
      <c r="BP71" s="10"/>
      <c r="BQ71" s="6"/>
      <c r="BR71" s="6"/>
      <c r="BS71" s="6"/>
      <c r="BT71" s="6"/>
    </row>
    <row r="72" spans="1:72" ht="16.5">
      <c r="A72" s="173"/>
      <c r="B72" s="177"/>
      <c r="C72" s="5">
        <v>39142</v>
      </c>
      <c r="D72" s="7">
        <v>22.5</v>
      </c>
      <c r="E72" s="7">
        <v>25.6</v>
      </c>
      <c r="F72" s="7">
        <v>1.6</v>
      </c>
      <c r="G72" s="7">
        <v>17.1</v>
      </c>
      <c r="H72" s="6">
        <v>8.25</v>
      </c>
      <c r="I72" s="6" t="s">
        <v>11</v>
      </c>
      <c r="J72" s="6" t="s">
        <v>12</v>
      </c>
      <c r="K72" s="6" t="s">
        <v>11</v>
      </c>
      <c r="L72" s="6" t="s">
        <v>11</v>
      </c>
      <c r="M72" s="179"/>
      <c r="N72" s="179"/>
      <c r="O72" s="8">
        <v>39142</v>
      </c>
      <c r="P72" s="9">
        <v>16.9</v>
      </c>
      <c r="Q72" s="9">
        <v>30.5</v>
      </c>
      <c r="R72" s="9">
        <v>0</v>
      </c>
      <c r="S72" s="9">
        <v>12.9</v>
      </c>
      <c r="T72" s="6">
        <v>8.25</v>
      </c>
      <c r="U72" s="6" t="s">
        <v>11</v>
      </c>
      <c r="V72" s="6" t="s">
        <v>12</v>
      </c>
      <c r="W72" s="6" t="s">
        <v>11</v>
      </c>
      <c r="X72" s="6" t="s">
        <v>11</v>
      </c>
      <c r="Y72" s="181"/>
      <c r="Z72" s="181"/>
      <c r="AA72" s="5">
        <v>39142</v>
      </c>
      <c r="AB72" s="7">
        <v>11.3</v>
      </c>
      <c r="AC72" s="7">
        <v>22.9</v>
      </c>
      <c r="AD72" s="7">
        <v>3.6</v>
      </c>
      <c r="AE72" s="7">
        <v>12.3</v>
      </c>
      <c r="AF72" s="6">
        <v>6.25</v>
      </c>
      <c r="AG72" s="6" t="s">
        <v>13</v>
      </c>
      <c r="AH72" s="6" t="s">
        <v>12</v>
      </c>
      <c r="AI72" s="6" t="s">
        <v>13</v>
      </c>
      <c r="AJ72" s="6" t="s">
        <v>11</v>
      </c>
      <c r="AK72" s="186"/>
      <c r="AL72" s="171"/>
      <c r="AM72" s="5">
        <v>39142</v>
      </c>
      <c r="AN72" s="7">
        <v>5.5</v>
      </c>
      <c r="AO72" s="7">
        <v>11.8</v>
      </c>
      <c r="AP72" s="7">
        <v>5</v>
      </c>
      <c r="AQ72" s="7">
        <v>10.4</v>
      </c>
      <c r="AR72" s="10">
        <v>5</v>
      </c>
      <c r="AS72" s="6" t="s">
        <v>13</v>
      </c>
      <c r="AT72" s="6" t="s">
        <v>14</v>
      </c>
      <c r="AU72" s="6" t="s">
        <v>12</v>
      </c>
      <c r="AV72" s="6" t="s">
        <v>11</v>
      </c>
      <c r="AW72" s="173"/>
      <c r="AX72" s="173"/>
      <c r="AY72" s="5">
        <v>39142</v>
      </c>
      <c r="AZ72" s="7">
        <v>3.5</v>
      </c>
      <c r="BA72" s="7">
        <v>49.1</v>
      </c>
      <c r="BB72" s="7">
        <v>8.2</v>
      </c>
      <c r="BC72" s="7">
        <v>1.98</v>
      </c>
      <c r="BD72" s="10">
        <v>4</v>
      </c>
      <c r="BE72" s="6" t="s">
        <v>12</v>
      </c>
      <c r="BF72" s="6" t="s">
        <v>13</v>
      </c>
      <c r="BG72" s="6" t="s">
        <v>14</v>
      </c>
      <c r="BH72" s="6" t="s">
        <v>13</v>
      </c>
      <c r="BI72" s="173"/>
      <c r="BJ72" s="173"/>
      <c r="BK72" s="5"/>
      <c r="BL72" s="7"/>
      <c r="BM72" s="7"/>
      <c r="BN72" s="7"/>
      <c r="BO72" s="7"/>
      <c r="BP72" s="10"/>
      <c r="BQ72" s="6"/>
      <c r="BR72" s="6"/>
      <c r="BS72" s="6"/>
      <c r="BT72" s="6"/>
    </row>
    <row r="73" spans="1:72" ht="16.5">
      <c r="A73" s="173"/>
      <c r="B73" s="177"/>
      <c r="C73" s="5">
        <v>39174</v>
      </c>
      <c r="D73" s="7">
        <v>20.8</v>
      </c>
      <c r="E73" s="7">
        <v>30.8</v>
      </c>
      <c r="F73" s="7">
        <v>0</v>
      </c>
      <c r="G73" s="7">
        <v>18.5</v>
      </c>
      <c r="H73" s="6">
        <v>8.25</v>
      </c>
      <c r="I73" s="6" t="s">
        <v>11</v>
      </c>
      <c r="J73" s="6" t="s">
        <v>12</v>
      </c>
      <c r="K73" s="6" t="s">
        <v>11</v>
      </c>
      <c r="L73" s="6" t="s">
        <v>11</v>
      </c>
      <c r="M73" s="179"/>
      <c r="N73" s="179"/>
      <c r="O73" s="8">
        <v>39174</v>
      </c>
      <c r="P73" s="9">
        <v>18.3</v>
      </c>
      <c r="Q73" s="9">
        <v>42.3</v>
      </c>
      <c r="R73" s="9">
        <v>0</v>
      </c>
      <c r="S73" s="9">
        <v>18.8</v>
      </c>
      <c r="T73" s="6">
        <v>8.25</v>
      </c>
      <c r="U73" s="6" t="s">
        <v>11</v>
      </c>
      <c r="V73" s="6" t="s">
        <v>12</v>
      </c>
      <c r="W73" s="6" t="s">
        <v>11</v>
      </c>
      <c r="X73" s="6" t="s">
        <v>11</v>
      </c>
      <c r="Y73" s="181"/>
      <c r="Z73" s="181"/>
      <c r="AA73" s="5">
        <v>39174</v>
      </c>
      <c r="AB73" s="7">
        <v>15.1</v>
      </c>
      <c r="AC73" s="7">
        <v>36.2</v>
      </c>
      <c r="AD73" s="7">
        <v>2.1</v>
      </c>
      <c r="AE73" s="7">
        <v>19</v>
      </c>
      <c r="AF73" s="6">
        <v>7.25</v>
      </c>
      <c r="AG73" s="6" t="s">
        <v>11</v>
      </c>
      <c r="AH73" s="6" t="s">
        <v>12</v>
      </c>
      <c r="AI73" s="6" t="s">
        <v>13</v>
      </c>
      <c r="AJ73" s="6" t="s">
        <v>11</v>
      </c>
      <c r="AK73" s="186"/>
      <c r="AL73" s="171"/>
      <c r="AM73" s="5">
        <v>39174</v>
      </c>
      <c r="AN73" s="7">
        <v>8.6</v>
      </c>
      <c r="AO73" s="7">
        <v>50.7</v>
      </c>
      <c r="AP73" s="7">
        <v>5</v>
      </c>
      <c r="AQ73" s="7">
        <v>14.6</v>
      </c>
      <c r="AR73" s="10">
        <v>6.25</v>
      </c>
      <c r="AS73" s="6" t="s">
        <v>13</v>
      </c>
      <c r="AT73" s="6" t="s">
        <v>13</v>
      </c>
      <c r="AU73" s="6" t="s">
        <v>12</v>
      </c>
      <c r="AV73" s="6" t="s">
        <v>11</v>
      </c>
      <c r="AW73" s="173"/>
      <c r="AX73" s="173"/>
      <c r="AY73" s="5">
        <v>39174</v>
      </c>
      <c r="AZ73" s="7">
        <v>11.7</v>
      </c>
      <c r="BA73" s="7">
        <v>176</v>
      </c>
      <c r="BB73" s="7">
        <v>10.7</v>
      </c>
      <c r="BC73" s="7">
        <v>0.12</v>
      </c>
      <c r="BD73" s="10">
        <v>4.5</v>
      </c>
      <c r="BE73" s="6" t="s">
        <v>13</v>
      </c>
      <c r="BF73" s="6" t="s">
        <v>11</v>
      </c>
      <c r="BG73" s="6" t="s">
        <v>14</v>
      </c>
      <c r="BH73" s="6" t="s">
        <v>14</v>
      </c>
      <c r="BI73" s="173"/>
      <c r="BJ73" s="173"/>
      <c r="BK73" s="5"/>
      <c r="BL73" s="7"/>
      <c r="BM73" s="7"/>
      <c r="BN73" s="7"/>
      <c r="BO73" s="7"/>
      <c r="BP73" s="10"/>
      <c r="BQ73" s="6"/>
      <c r="BR73" s="6"/>
      <c r="BS73" s="6"/>
      <c r="BT73" s="6"/>
    </row>
    <row r="74" spans="1:72" ht="16.5">
      <c r="A74" s="173"/>
      <c r="B74" s="177"/>
      <c r="C74" s="5">
        <v>39204</v>
      </c>
      <c r="D74" s="7">
        <v>18.7</v>
      </c>
      <c r="E74" s="7">
        <v>37</v>
      </c>
      <c r="F74" s="7">
        <v>0.8</v>
      </c>
      <c r="G74" s="7">
        <v>15.3</v>
      </c>
      <c r="H74" s="6">
        <v>8.25</v>
      </c>
      <c r="I74" s="6" t="s">
        <v>11</v>
      </c>
      <c r="J74" s="6" t="s">
        <v>12</v>
      </c>
      <c r="K74" s="6" t="s">
        <v>11</v>
      </c>
      <c r="L74" s="6" t="s">
        <v>11</v>
      </c>
      <c r="M74" s="179"/>
      <c r="N74" s="179"/>
      <c r="O74" s="8">
        <v>39204</v>
      </c>
      <c r="P74" s="9">
        <v>20.1</v>
      </c>
      <c r="Q74" s="9">
        <v>36</v>
      </c>
      <c r="R74" s="9">
        <v>1.1</v>
      </c>
      <c r="S74" s="9">
        <v>19.4</v>
      </c>
      <c r="T74" s="6">
        <v>8.25</v>
      </c>
      <c r="U74" s="6" t="s">
        <v>11</v>
      </c>
      <c r="V74" s="6" t="s">
        <v>12</v>
      </c>
      <c r="W74" s="6" t="s">
        <v>11</v>
      </c>
      <c r="X74" s="6" t="s">
        <v>11</v>
      </c>
      <c r="Y74" s="181"/>
      <c r="Z74" s="181"/>
      <c r="AA74" s="5">
        <v>39204</v>
      </c>
      <c r="AB74" s="7">
        <v>16.8</v>
      </c>
      <c r="AC74" s="7">
        <v>49.3</v>
      </c>
      <c r="AD74" s="7">
        <v>1.6</v>
      </c>
      <c r="AE74" s="7">
        <v>19</v>
      </c>
      <c r="AF74" s="6">
        <v>9</v>
      </c>
      <c r="AG74" s="6" t="s">
        <v>11</v>
      </c>
      <c r="AH74" s="6" t="s">
        <v>13</v>
      </c>
      <c r="AI74" s="6" t="s">
        <v>11</v>
      </c>
      <c r="AJ74" s="6" t="s">
        <v>11</v>
      </c>
      <c r="AK74" s="186"/>
      <c r="AL74" s="171"/>
      <c r="AM74" s="5">
        <v>39204</v>
      </c>
      <c r="AN74" s="7">
        <v>12.4</v>
      </c>
      <c r="AO74" s="7">
        <v>47.2</v>
      </c>
      <c r="AP74" s="7">
        <v>5.2</v>
      </c>
      <c r="AQ74" s="7">
        <v>15.2</v>
      </c>
      <c r="AR74" s="10">
        <v>5.5</v>
      </c>
      <c r="AS74" s="6" t="s">
        <v>13</v>
      </c>
      <c r="AT74" s="6" t="s">
        <v>12</v>
      </c>
      <c r="AU74" s="6" t="s">
        <v>12</v>
      </c>
      <c r="AV74" s="6" t="s">
        <v>11</v>
      </c>
      <c r="AW74" s="173"/>
      <c r="AX74" s="173"/>
      <c r="AY74" s="5">
        <v>39204</v>
      </c>
      <c r="AZ74" s="7">
        <v>16.1</v>
      </c>
      <c r="BA74" s="7">
        <v>86.9</v>
      </c>
      <c r="BB74" s="7">
        <v>8.2</v>
      </c>
      <c r="BC74" s="7">
        <v>0.37</v>
      </c>
      <c r="BD74" s="10">
        <v>4.5</v>
      </c>
      <c r="BE74" s="6" t="s">
        <v>11</v>
      </c>
      <c r="BF74" s="6" t="s">
        <v>13</v>
      </c>
      <c r="BG74" s="6" t="s">
        <v>14</v>
      </c>
      <c r="BH74" s="6" t="s">
        <v>14</v>
      </c>
      <c r="BI74" s="173"/>
      <c r="BJ74" s="173"/>
      <c r="BK74" s="5"/>
      <c r="BL74" s="7"/>
      <c r="BM74" s="7"/>
      <c r="BN74" s="7"/>
      <c r="BO74" s="7"/>
      <c r="BP74" s="10"/>
      <c r="BQ74" s="6"/>
      <c r="BR74" s="6"/>
      <c r="BS74" s="6"/>
      <c r="BT74" s="6"/>
    </row>
    <row r="75" spans="1:72" ht="16.5">
      <c r="A75" s="173"/>
      <c r="B75" s="177"/>
      <c r="C75" s="5">
        <v>39248</v>
      </c>
      <c r="D75" s="7">
        <v>10.9</v>
      </c>
      <c r="E75" s="7">
        <v>31.2</v>
      </c>
      <c r="F75" s="7">
        <v>0.5</v>
      </c>
      <c r="G75" s="7">
        <v>24.5</v>
      </c>
      <c r="H75" s="6">
        <v>7.25</v>
      </c>
      <c r="I75" s="6" t="s">
        <v>13</v>
      </c>
      <c r="J75" s="6" t="s">
        <v>12</v>
      </c>
      <c r="K75" s="6" t="s">
        <v>11</v>
      </c>
      <c r="L75" s="6" t="s">
        <v>11</v>
      </c>
      <c r="M75" s="179"/>
      <c r="N75" s="179"/>
      <c r="O75" s="8">
        <v>39248</v>
      </c>
      <c r="P75" s="9">
        <v>10.7</v>
      </c>
      <c r="Q75" s="9">
        <v>25.6</v>
      </c>
      <c r="R75" s="9">
        <v>1</v>
      </c>
      <c r="S75" s="9">
        <v>4.83</v>
      </c>
      <c r="T75" s="6">
        <v>7.25</v>
      </c>
      <c r="U75" s="6" t="s">
        <v>13</v>
      </c>
      <c r="V75" s="6" t="s">
        <v>12</v>
      </c>
      <c r="W75" s="6" t="s">
        <v>11</v>
      </c>
      <c r="X75" s="6" t="s">
        <v>11</v>
      </c>
      <c r="Y75" s="181"/>
      <c r="Z75" s="181"/>
      <c r="AA75" s="5">
        <v>39248</v>
      </c>
      <c r="AB75" s="7">
        <v>7.7</v>
      </c>
      <c r="AC75" s="7">
        <v>28.8</v>
      </c>
      <c r="AD75" s="7">
        <v>1.9</v>
      </c>
      <c r="AE75" s="7">
        <v>5.57</v>
      </c>
      <c r="AF75" s="6">
        <v>7.25</v>
      </c>
      <c r="AG75" s="6" t="s">
        <v>13</v>
      </c>
      <c r="AH75" s="6" t="s">
        <v>12</v>
      </c>
      <c r="AI75" s="6" t="s">
        <v>11</v>
      </c>
      <c r="AJ75" s="6" t="s">
        <v>11</v>
      </c>
      <c r="AK75" s="186"/>
      <c r="AL75" s="171"/>
      <c r="AM75" s="5">
        <v>39248</v>
      </c>
      <c r="AN75" s="7">
        <v>7.4</v>
      </c>
      <c r="AO75" s="7">
        <v>57.8</v>
      </c>
      <c r="AP75" s="7">
        <v>2.3</v>
      </c>
      <c r="AQ75" s="7">
        <v>6.27</v>
      </c>
      <c r="AR75" s="10">
        <v>7</v>
      </c>
      <c r="AS75" s="6" t="s">
        <v>13</v>
      </c>
      <c r="AT75" s="6" t="s">
        <v>13</v>
      </c>
      <c r="AU75" s="6" t="s">
        <v>13</v>
      </c>
      <c r="AV75" s="6" t="s">
        <v>11</v>
      </c>
      <c r="AW75" s="173"/>
      <c r="AX75" s="173"/>
      <c r="AY75" s="5">
        <v>39248</v>
      </c>
      <c r="AZ75" s="7">
        <v>6.6</v>
      </c>
      <c r="BA75" s="7">
        <v>134</v>
      </c>
      <c r="BB75" s="7">
        <v>10.2</v>
      </c>
      <c r="BC75" s="7">
        <v>4.29</v>
      </c>
      <c r="BD75" s="10">
        <v>6.75</v>
      </c>
      <c r="BE75" s="6" t="s">
        <v>13</v>
      </c>
      <c r="BF75" s="6" t="s">
        <v>11</v>
      </c>
      <c r="BG75" s="6" t="s">
        <v>14</v>
      </c>
      <c r="BH75" s="6" t="s">
        <v>11</v>
      </c>
      <c r="BI75" s="173"/>
      <c r="BJ75" s="173"/>
      <c r="BK75" s="5"/>
      <c r="BL75" s="7"/>
      <c r="BM75" s="7"/>
      <c r="BN75" s="7"/>
      <c r="BO75" s="7"/>
      <c r="BP75" s="10"/>
      <c r="BQ75" s="6"/>
      <c r="BR75" s="6"/>
      <c r="BS75" s="6"/>
      <c r="BT75" s="6"/>
    </row>
    <row r="76" spans="1:72" ht="16.5">
      <c r="A76" s="173"/>
      <c r="B76" s="177"/>
      <c r="C76" s="5">
        <v>39272</v>
      </c>
      <c r="D76" s="7">
        <v>20.6</v>
      </c>
      <c r="E76" s="7">
        <v>40.6</v>
      </c>
      <c r="F76" s="7">
        <v>0</v>
      </c>
      <c r="G76" s="7">
        <v>23.3</v>
      </c>
      <c r="H76" s="6">
        <v>8.25</v>
      </c>
      <c r="I76" s="6" t="s">
        <v>11</v>
      </c>
      <c r="J76" s="6" t="s">
        <v>12</v>
      </c>
      <c r="K76" s="6" t="s">
        <v>11</v>
      </c>
      <c r="L76" s="6" t="s">
        <v>11</v>
      </c>
      <c r="M76" s="179"/>
      <c r="N76" s="179"/>
      <c r="O76" s="8">
        <v>39272</v>
      </c>
      <c r="P76" s="9">
        <v>15.4</v>
      </c>
      <c r="Q76" s="9">
        <v>38.5</v>
      </c>
      <c r="R76" s="9">
        <v>0</v>
      </c>
      <c r="S76" s="9">
        <v>21.4</v>
      </c>
      <c r="T76" s="6">
        <v>8.25</v>
      </c>
      <c r="U76" s="6" t="s">
        <v>11</v>
      </c>
      <c r="V76" s="6" t="s">
        <v>12</v>
      </c>
      <c r="W76" s="6" t="s">
        <v>11</v>
      </c>
      <c r="X76" s="6" t="s">
        <v>11</v>
      </c>
      <c r="Y76" s="181"/>
      <c r="Z76" s="181"/>
      <c r="AA76" s="5">
        <v>39272</v>
      </c>
      <c r="AB76" s="7">
        <v>14.5</v>
      </c>
      <c r="AC76" s="7">
        <v>37.4</v>
      </c>
      <c r="AD76" s="7">
        <v>1.8</v>
      </c>
      <c r="AE76" s="7">
        <v>15.7</v>
      </c>
      <c r="AF76" s="6">
        <v>7.25</v>
      </c>
      <c r="AG76" s="6" t="s">
        <v>13</v>
      </c>
      <c r="AH76" s="6" t="s">
        <v>12</v>
      </c>
      <c r="AI76" s="6" t="s">
        <v>11</v>
      </c>
      <c r="AJ76" s="6" t="s">
        <v>11</v>
      </c>
      <c r="AK76" s="186"/>
      <c r="AL76" s="171"/>
      <c r="AM76" s="5">
        <v>39272</v>
      </c>
      <c r="AN76" s="7">
        <v>6.1</v>
      </c>
      <c r="AO76" s="7">
        <v>39.6</v>
      </c>
      <c r="AP76" s="7">
        <v>4.1</v>
      </c>
      <c r="AQ76" s="7">
        <v>12.1</v>
      </c>
      <c r="AR76" s="10">
        <v>6.25</v>
      </c>
      <c r="AS76" s="6" t="s">
        <v>13</v>
      </c>
      <c r="AT76" s="6" t="s">
        <v>12</v>
      </c>
      <c r="AU76" s="6" t="s">
        <v>13</v>
      </c>
      <c r="AV76" s="6" t="s">
        <v>11</v>
      </c>
      <c r="AW76" s="173"/>
      <c r="AX76" s="173"/>
      <c r="AY76" s="5">
        <v>39272</v>
      </c>
      <c r="AZ76" s="7">
        <v>5.8</v>
      </c>
      <c r="BA76" s="7">
        <v>142</v>
      </c>
      <c r="BB76" s="7">
        <v>8.1</v>
      </c>
      <c r="BC76" s="7">
        <v>0.22</v>
      </c>
      <c r="BD76" s="10">
        <v>4.5</v>
      </c>
      <c r="BE76" s="6" t="s">
        <v>13</v>
      </c>
      <c r="BF76" s="6" t="s">
        <v>11</v>
      </c>
      <c r="BG76" s="6" t="s">
        <v>14</v>
      </c>
      <c r="BH76" s="6" t="s">
        <v>14</v>
      </c>
      <c r="BI76" s="173"/>
      <c r="BJ76" s="173"/>
      <c r="BK76" s="5"/>
      <c r="BL76" s="7"/>
      <c r="BM76" s="7"/>
      <c r="BN76" s="7"/>
      <c r="BO76" s="7"/>
      <c r="BP76" s="10"/>
      <c r="BQ76" s="6"/>
      <c r="BR76" s="6"/>
      <c r="BS76" s="6"/>
      <c r="BT76" s="6"/>
    </row>
    <row r="77" spans="1:72" ht="16.5">
      <c r="A77" s="173"/>
      <c r="B77" s="177"/>
      <c r="C77" s="5">
        <v>39319</v>
      </c>
      <c r="D77" s="7">
        <v>9.1</v>
      </c>
      <c r="E77" s="7">
        <v>24.4</v>
      </c>
      <c r="F77" s="7">
        <v>0.7</v>
      </c>
      <c r="G77" s="7">
        <v>5.28</v>
      </c>
      <c r="H77" s="6">
        <v>7.25</v>
      </c>
      <c r="I77" s="6" t="s">
        <v>13</v>
      </c>
      <c r="J77" s="6" t="s">
        <v>12</v>
      </c>
      <c r="K77" s="6" t="s">
        <v>11</v>
      </c>
      <c r="L77" s="6" t="s">
        <v>11</v>
      </c>
      <c r="M77" s="179"/>
      <c r="N77" s="179"/>
      <c r="O77" s="8">
        <v>39319</v>
      </c>
      <c r="P77" s="9">
        <v>10.3</v>
      </c>
      <c r="Q77" s="9">
        <v>29.2</v>
      </c>
      <c r="R77" s="9">
        <v>1</v>
      </c>
      <c r="S77" s="9">
        <v>5.26</v>
      </c>
      <c r="T77" s="6">
        <v>7.25</v>
      </c>
      <c r="U77" s="6" t="s">
        <v>13</v>
      </c>
      <c r="V77" s="6" t="s">
        <v>12</v>
      </c>
      <c r="W77" s="6" t="s">
        <v>11</v>
      </c>
      <c r="X77" s="6" t="s">
        <v>11</v>
      </c>
      <c r="Y77" s="181"/>
      <c r="Z77" s="181"/>
      <c r="AA77" s="5">
        <v>39319</v>
      </c>
      <c r="AB77" s="7">
        <v>11</v>
      </c>
      <c r="AC77" s="7">
        <v>24.2</v>
      </c>
      <c r="AD77" s="7">
        <v>0.5</v>
      </c>
      <c r="AE77" s="7">
        <v>7.22</v>
      </c>
      <c r="AF77" s="6">
        <v>7.25</v>
      </c>
      <c r="AG77" s="6" t="s">
        <v>13</v>
      </c>
      <c r="AH77" s="6" t="s">
        <v>12</v>
      </c>
      <c r="AI77" s="6" t="s">
        <v>11</v>
      </c>
      <c r="AJ77" s="6" t="s">
        <v>11</v>
      </c>
      <c r="AK77" s="186"/>
      <c r="AL77" s="171"/>
      <c r="AM77" s="5">
        <v>39319</v>
      </c>
      <c r="AN77" s="7">
        <v>5.2</v>
      </c>
      <c r="AO77" s="7">
        <v>23.8</v>
      </c>
      <c r="AP77" s="7">
        <v>3.2</v>
      </c>
      <c r="AQ77" s="7">
        <v>3.72</v>
      </c>
      <c r="AR77" s="10">
        <v>6.25</v>
      </c>
      <c r="AS77" s="6" t="s">
        <v>13</v>
      </c>
      <c r="AT77" s="6" t="s">
        <v>12</v>
      </c>
      <c r="AU77" s="6" t="s">
        <v>13</v>
      </c>
      <c r="AV77" s="6" t="s">
        <v>11</v>
      </c>
      <c r="AW77" s="173"/>
      <c r="AX77" s="173"/>
      <c r="AY77" s="5">
        <v>39319</v>
      </c>
      <c r="AZ77" s="7">
        <v>4.5</v>
      </c>
      <c r="BA77" s="7">
        <v>79.4</v>
      </c>
      <c r="BB77" s="7">
        <v>7.6</v>
      </c>
      <c r="BC77" s="7">
        <v>0.54</v>
      </c>
      <c r="BD77" s="10">
        <v>3.25</v>
      </c>
      <c r="BE77" s="6" t="s">
        <v>12</v>
      </c>
      <c r="BF77" s="6" t="s">
        <v>13</v>
      </c>
      <c r="BG77" s="6" t="s">
        <v>14</v>
      </c>
      <c r="BH77" s="6" t="s">
        <v>12</v>
      </c>
      <c r="BI77" s="173"/>
      <c r="BJ77" s="173"/>
      <c r="BK77" s="5"/>
      <c r="BL77" s="7"/>
      <c r="BM77" s="7"/>
      <c r="BN77" s="7"/>
      <c r="BO77" s="7"/>
      <c r="BP77" s="10"/>
      <c r="BQ77" s="6"/>
      <c r="BR77" s="6"/>
      <c r="BS77" s="6"/>
      <c r="BT77" s="6"/>
    </row>
    <row r="78" spans="1:72" ht="16.5">
      <c r="A78" s="173"/>
      <c r="B78" s="177"/>
      <c r="C78" s="5">
        <v>39335</v>
      </c>
      <c r="D78" s="7">
        <v>7.8</v>
      </c>
      <c r="E78" s="7">
        <v>39</v>
      </c>
      <c r="F78" s="7">
        <v>0.6</v>
      </c>
      <c r="G78" s="7">
        <v>3.8</v>
      </c>
      <c r="H78" s="6">
        <v>7.25</v>
      </c>
      <c r="I78" s="6" t="s">
        <v>13</v>
      </c>
      <c r="J78" s="6" t="s">
        <v>12</v>
      </c>
      <c r="K78" s="6" t="s">
        <v>11</v>
      </c>
      <c r="L78" s="6" t="s">
        <v>11</v>
      </c>
      <c r="M78" s="179"/>
      <c r="N78" s="179"/>
      <c r="O78" s="8">
        <v>39335</v>
      </c>
      <c r="P78" s="9">
        <v>5.4</v>
      </c>
      <c r="Q78" s="9">
        <v>43.2</v>
      </c>
      <c r="R78" s="9">
        <v>1.9</v>
      </c>
      <c r="S78" s="9">
        <v>3.23</v>
      </c>
      <c r="T78" s="6">
        <v>7.25</v>
      </c>
      <c r="U78" s="6" t="s">
        <v>13</v>
      </c>
      <c r="V78" s="6" t="s">
        <v>12</v>
      </c>
      <c r="W78" s="6" t="s">
        <v>11</v>
      </c>
      <c r="X78" s="6" t="s">
        <v>11</v>
      </c>
      <c r="Y78" s="181"/>
      <c r="Z78" s="181"/>
      <c r="AA78" s="5">
        <v>39335</v>
      </c>
      <c r="AB78" s="7">
        <v>5.9</v>
      </c>
      <c r="AC78" s="7">
        <v>37.9</v>
      </c>
      <c r="AD78" s="7">
        <v>1.3</v>
      </c>
      <c r="AE78" s="7">
        <v>4.08</v>
      </c>
      <c r="AF78" s="6">
        <v>7.25</v>
      </c>
      <c r="AG78" s="6" t="s">
        <v>13</v>
      </c>
      <c r="AH78" s="6" t="s">
        <v>12</v>
      </c>
      <c r="AI78" s="6" t="s">
        <v>11</v>
      </c>
      <c r="AJ78" s="6" t="s">
        <v>11</v>
      </c>
      <c r="AK78" s="186"/>
      <c r="AL78" s="171"/>
      <c r="AM78" s="5">
        <v>39335</v>
      </c>
      <c r="AN78" s="7">
        <v>6.5</v>
      </c>
      <c r="AO78" s="7">
        <v>50.1</v>
      </c>
      <c r="AP78" s="7">
        <v>0.9</v>
      </c>
      <c r="AQ78" s="7">
        <v>3.93</v>
      </c>
      <c r="AR78" s="10">
        <v>8</v>
      </c>
      <c r="AS78" s="6" t="s">
        <v>13</v>
      </c>
      <c r="AT78" s="6" t="s">
        <v>13</v>
      </c>
      <c r="AU78" s="6" t="s">
        <v>11</v>
      </c>
      <c r="AV78" s="6" t="s">
        <v>11</v>
      </c>
      <c r="AW78" s="173"/>
      <c r="AX78" s="173"/>
      <c r="AY78" s="5">
        <v>39335</v>
      </c>
      <c r="AZ78" s="7">
        <v>2.4</v>
      </c>
      <c r="BA78" s="7">
        <v>59</v>
      </c>
      <c r="BB78" s="7">
        <v>5.6</v>
      </c>
      <c r="BC78" s="7">
        <v>1.32</v>
      </c>
      <c r="BD78" s="10">
        <v>4</v>
      </c>
      <c r="BE78" s="6" t="s">
        <v>14</v>
      </c>
      <c r="BF78" s="6" t="s">
        <v>13</v>
      </c>
      <c r="BG78" s="6" t="s">
        <v>12</v>
      </c>
      <c r="BH78" s="6" t="s">
        <v>13</v>
      </c>
      <c r="BI78" s="173"/>
      <c r="BJ78" s="173"/>
      <c r="BK78" s="5"/>
      <c r="BL78" s="7"/>
      <c r="BM78" s="7"/>
      <c r="BN78" s="7"/>
      <c r="BO78" s="7"/>
      <c r="BP78" s="10"/>
      <c r="BQ78" s="6"/>
      <c r="BR78" s="6"/>
      <c r="BS78" s="6"/>
      <c r="BT78" s="6"/>
    </row>
    <row r="79" spans="1:72" ht="16.5">
      <c r="A79" s="173"/>
      <c r="B79" s="177"/>
      <c r="C79" s="5">
        <v>39365</v>
      </c>
      <c r="D79" s="7">
        <v>9</v>
      </c>
      <c r="E79" s="7">
        <v>29.4</v>
      </c>
      <c r="F79" s="7">
        <v>0</v>
      </c>
      <c r="G79" s="7">
        <v>6.21</v>
      </c>
      <c r="H79" s="6">
        <v>7.25</v>
      </c>
      <c r="I79" s="6" t="s">
        <v>13</v>
      </c>
      <c r="J79" s="6" t="s">
        <v>12</v>
      </c>
      <c r="K79" s="6" t="s">
        <v>11</v>
      </c>
      <c r="L79" s="6" t="s">
        <v>11</v>
      </c>
      <c r="M79" s="179"/>
      <c r="N79" s="179"/>
      <c r="O79" s="8">
        <v>39365</v>
      </c>
      <c r="P79" s="9">
        <v>8.7</v>
      </c>
      <c r="Q79" s="9">
        <v>31.8</v>
      </c>
      <c r="R79" s="9">
        <v>2.6</v>
      </c>
      <c r="S79" s="9">
        <v>5.27</v>
      </c>
      <c r="T79" s="6">
        <v>6.25</v>
      </c>
      <c r="U79" s="6" t="s">
        <v>13</v>
      </c>
      <c r="V79" s="6" t="s">
        <v>12</v>
      </c>
      <c r="W79" s="6" t="s">
        <v>13</v>
      </c>
      <c r="X79" s="6" t="s">
        <v>11</v>
      </c>
      <c r="Y79" s="181"/>
      <c r="Z79" s="181"/>
      <c r="AA79" s="5">
        <v>39365</v>
      </c>
      <c r="AB79" s="7">
        <v>7.8</v>
      </c>
      <c r="AC79" s="7">
        <v>33</v>
      </c>
      <c r="AD79" s="7">
        <v>2.3</v>
      </c>
      <c r="AE79" s="7">
        <v>5.82</v>
      </c>
      <c r="AF79" s="6">
        <v>6.25</v>
      </c>
      <c r="AG79" s="6" t="s">
        <v>13</v>
      </c>
      <c r="AH79" s="6" t="s">
        <v>12</v>
      </c>
      <c r="AI79" s="6" t="s">
        <v>13</v>
      </c>
      <c r="AJ79" s="6" t="s">
        <v>11</v>
      </c>
      <c r="AK79" s="186"/>
      <c r="AL79" s="171"/>
      <c r="AM79" s="5">
        <v>39365</v>
      </c>
      <c r="AN79" s="7">
        <v>4.6</v>
      </c>
      <c r="AO79" s="7">
        <v>29.7</v>
      </c>
      <c r="AP79" s="7">
        <v>3.1</v>
      </c>
      <c r="AQ79" s="7">
        <v>3.12</v>
      </c>
      <c r="AR79" s="10">
        <v>5.5</v>
      </c>
      <c r="AS79" s="6" t="s">
        <v>12</v>
      </c>
      <c r="AT79" s="6" t="s">
        <v>12</v>
      </c>
      <c r="AU79" s="6" t="s">
        <v>13</v>
      </c>
      <c r="AV79" s="6" t="s">
        <v>11</v>
      </c>
      <c r="AW79" s="173"/>
      <c r="AX79" s="173"/>
      <c r="AY79" s="5">
        <v>39365</v>
      </c>
      <c r="AZ79" s="7">
        <v>1.7</v>
      </c>
      <c r="BA79" s="7">
        <v>68.1</v>
      </c>
      <c r="BB79" s="7">
        <v>5.5</v>
      </c>
      <c r="BC79" s="7">
        <v>1.05</v>
      </c>
      <c r="BD79" s="10">
        <v>4</v>
      </c>
      <c r="BE79" s="6" t="s">
        <v>14</v>
      </c>
      <c r="BF79" s="6" t="s">
        <v>13</v>
      </c>
      <c r="BG79" s="6" t="s">
        <v>12</v>
      </c>
      <c r="BH79" s="6" t="s">
        <v>13</v>
      </c>
      <c r="BI79" s="173"/>
      <c r="BJ79" s="173"/>
      <c r="BK79" s="5"/>
      <c r="BL79" s="7"/>
      <c r="BM79" s="7"/>
      <c r="BN79" s="7"/>
      <c r="BO79" s="7"/>
      <c r="BP79" s="10"/>
      <c r="BQ79" s="6"/>
      <c r="BR79" s="6"/>
      <c r="BS79" s="6"/>
      <c r="BT79" s="6"/>
    </row>
    <row r="80" spans="1:72" ht="16.5">
      <c r="A80" s="173"/>
      <c r="B80" s="177"/>
      <c r="C80" s="5">
        <v>39394</v>
      </c>
      <c r="D80" s="7">
        <v>11.9</v>
      </c>
      <c r="E80" s="7">
        <v>19.9</v>
      </c>
      <c r="F80" s="7">
        <v>0</v>
      </c>
      <c r="G80" s="7">
        <v>14.3</v>
      </c>
      <c r="H80" s="6">
        <v>6.75</v>
      </c>
      <c r="I80" s="6" t="s">
        <v>13</v>
      </c>
      <c r="J80" s="6" t="s">
        <v>14</v>
      </c>
      <c r="K80" s="6" t="s">
        <v>11</v>
      </c>
      <c r="L80" s="6" t="s">
        <v>11</v>
      </c>
      <c r="M80" s="179"/>
      <c r="N80" s="179"/>
      <c r="O80" s="8">
        <v>39394</v>
      </c>
      <c r="P80" s="9">
        <v>13.2</v>
      </c>
      <c r="Q80" s="9">
        <v>20.1</v>
      </c>
      <c r="R80" s="9">
        <v>0.8</v>
      </c>
      <c r="S80" s="9">
        <v>11.8</v>
      </c>
      <c r="T80" s="6">
        <v>7.25</v>
      </c>
      <c r="U80" s="6" t="s">
        <v>13</v>
      </c>
      <c r="V80" s="6" t="s">
        <v>12</v>
      </c>
      <c r="W80" s="6" t="s">
        <v>11</v>
      </c>
      <c r="X80" s="6" t="s">
        <v>11</v>
      </c>
      <c r="Y80" s="181"/>
      <c r="Z80" s="181"/>
      <c r="AA80" s="5">
        <v>39394</v>
      </c>
      <c r="AB80" s="7">
        <v>5</v>
      </c>
      <c r="AC80" s="7">
        <v>17.5</v>
      </c>
      <c r="AD80" s="7">
        <v>2.6</v>
      </c>
      <c r="AE80" s="7">
        <v>9.58</v>
      </c>
      <c r="AF80" s="6">
        <v>5.75</v>
      </c>
      <c r="AG80" s="6" t="s">
        <v>13</v>
      </c>
      <c r="AH80" s="6" t="s">
        <v>14</v>
      </c>
      <c r="AI80" s="6" t="s">
        <v>13</v>
      </c>
      <c r="AJ80" s="6" t="s">
        <v>11</v>
      </c>
      <c r="AK80" s="186"/>
      <c r="AL80" s="171"/>
      <c r="AM80" s="5">
        <v>39394</v>
      </c>
      <c r="AN80" s="7">
        <v>2.4</v>
      </c>
      <c r="AO80" s="7">
        <v>30.5</v>
      </c>
      <c r="AP80" s="7">
        <v>4</v>
      </c>
      <c r="AQ80" s="7">
        <v>8.74</v>
      </c>
      <c r="AR80" s="10">
        <v>5</v>
      </c>
      <c r="AS80" s="6" t="s">
        <v>14</v>
      </c>
      <c r="AT80" s="6" t="s">
        <v>12</v>
      </c>
      <c r="AU80" s="6" t="s">
        <v>13</v>
      </c>
      <c r="AV80" s="6" t="s">
        <v>11</v>
      </c>
      <c r="AW80" s="173"/>
      <c r="AX80" s="173"/>
      <c r="AY80" s="5">
        <v>39394</v>
      </c>
      <c r="AZ80" s="7">
        <v>1.3</v>
      </c>
      <c r="BA80" s="7">
        <v>31.5</v>
      </c>
      <c r="BB80" s="7">
        <v>6.8</v>
      </c>
      <c r="BC80" s="7">
        <v>1.28</v>
      </c>
      <c r="BD80" s="10">
        <v>2.75</v>
      </c>
      <c r="BE80" s="6" t="s">
        <v>14</v>
      </c>
      <c r="BF80" s="6" t="s">
        <v>12</v>
      </c>
      <c r="BG80" s="6" t="s">
        <v>14</v>
      </c>
      <c r="BH80" s="6" t="s">
        <v>13</v>
      </c>
      <c r="BI80" s="173"/>
      <c r="BJ80" s="173"/>
      <c r="BK80" s="5"/>
      <c r="BL80" s="7"/>
      <c r="BM80" s="7"/>
      <c r="BN80" s="7"/>
      <c r="BO80" s="7"/>
      <c r="BP80" s="10"/>
      <c r="BQ80" s="6"/>
      <c r="BR80" s="6"/>
      <c r="BS80" s="6"/>
      <c r="BT80" s="6"/>
    </row>
    <row r="81" spans="1:72" ht="17.25" thickBot="1">
      <c r="A81" s="174"/>
      <c r="B81" s="178"/>
      <c r="C81" s="5">
        <v>39423</v>
      </c>
      <c r="D81" s="7">
        <v>21.4</v>
      </c>
      <c r="E81" s="7">
        <v>28.7</v>
      </c>
      <c r="F81" s="7">
        <v>0</v>
      </c>
      <c r="G81" s="7">
        <v>16</v>
      </c>
      <c r="H81" s="6">
        <v>8.25</v>
      </c>
      <c r="I81" s="6" t="s">
        <v>11</v>
      </c>
      <c r="J81" s="6" t="s">
        <v>12</v>
      </c>
      <c r="K81" s="6" t="s">
        <v>11</v>
      </c>
      <c r="L81" s="6" t="s">
        <v>11</v>
      </c>
      <c r="M81" s="184"/>
      <c r="N81" s="184"/>
      <c r="O81" s="8">
        <v>39423</v>
      </c>
      <c r="P81" s="9">
        <v>23.4</v>
      </c>
      <c r="Q81" s="9">
        <v>24.4</v>
      </c>
      <c r="R81" s="9">
        <v>0</v>
      </c>
      <c r="S81" s="9">
        <v>14.9</v>
      </c>
      <c r="T81" s="6">
        <v>8.25</v>
      </c>
      <c r="U81" s="6" t="s">
        <v>11</v>
      </c>
      <c r="V81" s="6" t="s">
        <v>12</v>
      </c>
      <c r="W81" s="6" t="s">
        <v>11</v>
      </c>
      <c r="X81" s="6" t="s">
        <v>11</v>
      </c>
      <c r="Y81" s="182"/>
      <c r="Z81" s="182"/>
      <c r="AA81" s="5">
        <v>39423</v>
      </c>
      <c r="AB81" s="7">
        <v>19</v>
      </c>
      <c r="AC81" s="7">
        <v>20</v>
      </c>
      <c r="AD81" s="7">
        <v>0</v>
      </c>
      <c r="AE81" s="7">
        <v>13.6</v>
      </c>
      <c r="AF81" s="6">
        <v>8.25</v>
      </c>
      <c r="AG81" s="6" t="s">
        <v>11</v>
      </c>
      <c r="AH81" s="6" t="s">
        <v>12</v>
      </c>
      <c r="AI81" s="6" t="s">
        <v>11</v>
      </c>
      <c r="AJ81" s="6" t="s">
        <v>11</v>
      </c>
      <c r="AK81" s="168"/>
      <c r="AL81" s="172"/>
      <c r="AM81" s="5">
        <v>39423</v>
      </c>
      <c r="AN81" s="24">
        <v>13</v>
      </c>
      <c r="AO81" s="25">
        <v>19.9</v>
      </c>
      <c r="AP81" s="25">
        <v>1.6</v>
      </c>
      <c r="AQ81" s="25">
        <v>11.4</v>
      </c>
      <c r="AR81" s="10">
        <v>6.75</v>
      </c>
      <c r="AS81" s="6" t="s">
        <v>13</v>
      </c>
      <c r="AT81" s="6" t="s">
        <v>14</v>
      </c>
      <c r="AU81" s="6" t="s">
        <v>11</v>
      </c>
      <c r="AV81" s="6" t="s">
        <v>11</v>
      </c>
      <c r="AW81" s="174"/>
      <c r="AX81" s="174"/>
      <c r="AY81" s="5">
        <v>39423</v>
      </c>
      <c r="AZ81" s="29" t="s">
        <v>17</v>
      </c>
      <c r="BA81" s="29" t="s">
        <v>17</v>
      </c>
      <c r="BB81" s="29" t="s">
        <v>17</v>
      </c>
      <c r="BC81" s="13" t="s">
        <v>17</v>
      </c>
      <c r="BD81" s="28" t="s">
        <v>17</v>
      </c>
      <c r="BE81" s="27" t="s">
        <v>17</v>
      </c>
      <c r="BF81" s="27" t="s">
        <v>17</v>
      </c>
      <c r="BG81" s="27" t="s">
        <v>17</v>
      </c>
      <c r="BH81" s="27" t="s">
        <v>17</v>
      </c>
      <c r="BI81" s="174"/>
      <c r="BJ81" s="174"/>
      <c r="BK81" s="5"/>
      <c r="BL81" s="29"/>
      <c r="BM81" s="29"/>
      <c r="BN81" s="29"/>
      <c r="BO81" s="13"/>
      <c r="BP81" s="28"/>
      <c r="BQ81" s="27"/>
      <c r="BR81" s="27"/>
      <c r="BS81" s="27"/>
      <c r="BT81" s="27"/>
    </row>
    <row r="82" spans="1:72" ht="18" thickBot="1" thickTop="1">
      <c r="A82" s="19">
        <v>96</v>
      </c>
      <c r="B82" s="15" t="s">
        <v>10</v>
      </c>
      <c r="C82" s="16" t="s">
        <v>15</v>
      </c>
      <c r="D82" s="18">
        <v>17.616666666666667</v>
      </c>
      <c r="E82" s="18">
        <v>31.199999999999992</v>
      </c>
      <c r="F82" s="18">
        <v>0.35000000000000003</v>
      </c>
      <c r="G82" s="18">
        <v>17.3575</v>
      </c>
      <c r="H82" s="18">
        <f>AVERAGE(H70:H81)</f>
        <v>7.791666666666667</v>
      </c>
      <c r="I82" s="17" t="str">
        <f>IF(D82&lt;3,"1",IF(D82&lt;5,"3",IF(D82&lt;=15,"6",IF(D82&gt;15,"10"))))</f>
        <v>10</v>
      </c>
      <c r="J82" s="17" t="str">
        <f>IF(E82&lt;20,"1",IF(E82&lt;=49,"3",IF(E82&lt;=100,"6",IF(E82&gt;100,"10"))))</f>
        <v>3</v>
      </c>
      <c r="K82" s="17" t="str">
        <f>IF(F82&gt;6.5,"1",IF(F82&gt;=4.6,"3",IF(F82&gt;=2,"6",IF(F82&gt;=0,"10"))))</f>
        <v>10</v>
      </c>
      <c r="L82" s="17" t="str">
        <f>IF(G82&lt;0.5,"1",IF(G82&lt;1,"3",IF(G82&lt;=3,"6",IF(G82&gt;=3,"10"))))</f>
        <v>10</v>
      </c>
      <c r="M82" s="19">
        <v>96</v>
      </c>
      <c r="N82" s="20" t="s">
        <v>10</v>
      </c>
      <c r="O82" s="16" t="s">
        <v>15</v>
      </c>
      <c r="P82" s="18">
        <v>15.766666666666666</v>
      </c>
      <c r="Q82" s="18">
        <v>32.016666666666666</v>
      </c>
      <c r="R82" s="18">
        <v>0.75</v>
      </c>
      <c r="S82" s="18">
        <v>15.707500000000001</v>
      </c>
      <c r="T82" s="18">
        <f>AVERAGE(T70:T81)</f>
        <v>7.75</v>
      </c>
      <c r="U82" s="17" t="str">
        <f>IF(U265&lt;3,"1",IF(U265&lt;5,"3",IF(U265&lt;=15,"6",IF(U265&gt;15,"10"))))</f>
        <v>10</v>
      </c>
      <c r="V82" s="17" t="str">
        <f>IF(V265&lt;20,"1",IF(V265&lt;=49,"3",IF(V265&lt;=100,"6",IF(V265&gt;100,"10"))))</f>
        <v>10</v>
      </c>
      <c r="W82" s="17" t="str">
        <f>IF(W265&gt;6.5,"1",IF(W265&gt;=4.6,"3",IF(W265&gt;=2,"6",IF(W265&gt;=0,"10"))))</f>
        <v>1</v>
      </c>
      <c r="X82" s="17" t="str">
        <f>IF(X265&lt;0.5,"1",IF(X265&lt;1,"3",IF(X265&lt;=3,"6",IF(X265&gt;=3,"10"))))</f>
        <v>10</v>
      </c>
      <c r="Y82" s="21">
        <v>96</v>
      </c>
      <c r="Z82" s="21" t="s">
        <v>16</v>
      </c>
      <c r="AA82" s="22" t="s">
        <v>15</v>
      </c>
      <c r="AB82" s="18">
        <v>12.641666666666666</v>
      </c>
      <c r="AC82" s="18">
        <v>33.025</v>
      </c>
      <c r="AD82" s="18">
        <v>1.6250000000000002</v>
      </c>
      <c r="AE82" s="18">
        <v>14.764166666666666</v>
      </c>
      <c r="AF82" s="18">
        <f>AVERAGE(AF70:AF81)</f>
        <v>7.333333333333333</v>
      </c>
      <c r="AG82" s="17" t="str">
        <f>IF(AB82&lt;3,"1",IF(AB82&lt;5,"3",IF(AB82&lt;=15,"6",IF(AB82&gt;15,"10"))))</f>
        <v>6</v>
      </c>
      <c r="AH82" s="17" t="str">
        <f>IF(AC82&lt;20,"1",IF(AC82&lt;=49,"3",IF(AC82&lt;=100,"6",IF(AC82&gt;100,"10"))))</f>
        <v>3</v>
      </c>
      <c r="AI82" s="17" t="str">
        <f>IF(AD82&gt;6.5,"1",IF(AD82&gt;=4.6,"3",IF(AD82&gt;=2,"6",IF(AD82&gt;=0,"10"))))</f>
        <v>10</v>
      </c>
      <c r="AJ82" s="17" t="str">
        <f>IF(AE82&lt;0.5,"1",IF(AE82&lt;1,"3",IF(AE82&lt;=3,"6",IF(AE82&gt;=3,"10"))))</f>
        <v>10</v>
      </c>
      <c r="AK82" s="21">
        <v>96</v>
      </c>
      <c r="AL82" s="21" t="s">
        <v>16</v>
      </c>
      <c r="AM82" s="22" t="s">
        <v>15</v>
      </c>
      <c r="AN82" s="23">
        <v>7.808333333333334</v>
      </c>
      <c r="AO82" s="23">
        <v>37.38333333333333</v>
      </c>
      <c r="AP82" s="23">
        <v>3.608333333333334</v>
      </c>
      <c r="AQ82" s="23">
        <v>11.123333333333333</v>
      </c>
      <c r="AR82" s="18">
        <f>AVERAGE(AR70:AR81)</f>
        <v>6.25</v>
      </c>
      <c r="AS82" s="17" t="str">
        <f>IF(AN82&lt;3,"1",IF(AN82&lt;5,"3",IF(AN82&lt;=15,"6",IF(AN82&gt;15,"10"))))</f>
        <v>6</v>
      </c>
      <c r="AT82" s="17" t="str">
        <f>IF(AO82&lt;20,"1",IF(AO82&lt;=49,"3",IF(AO82&lt;=100,"6",IF(AO82&gt;100,"10"))))</f>
        <v>3</v>
      </c>
      <c r="AU82" s="17" t="str">
        <f>IF(AP82&gt;6.5,"1",IF(AP82&gt;=4.6,"3",IF(AP82&gt;=2,"6",IF(AP82&gt;=0,"10"))))</f>
        <v>6</v>
      </c>
      <c r="AV82" s="17" t="str">
        <f>IF(AQ82&lt;0.5,"1",IF(AQ82&lt;1,"3",IF(AQ82&lt;=3,"6",IF(AQ82&gt;=3,"10"))))</f>
        <v>10</v>
      </c>
      <c r="AW82" s="21">
        <v>96</v>
      </c>
      <c r="AX82" s="21" t="s">
        <v>16</v>
      </c>
      <c r="AY82" s="22" t="s">
        <v>15</v>
      </c>
      <c r="AZ82" s="30">
        <v>6.136363636363637</v>
      </c>
      <c r="BA82" s="30">
        <v>81.60000000000001</v>
      </c>
      <c r="BB82" s="31">
        <v>7.954545454545454</v>
      </c>
      <c r="BC82" s="23">
        <v>3.001818181818182</v>
      </c>
      <c r="BD82" s="18">
        <f>AVERAGE(BD70:BD81)</f>
        <v>4.318181818181818</v>
      </c>
      <c r="BE82" s="17" t="str">
        <f>IF(AZ82&lt;3,"1",IF(AZ82&lt;5,"3",IF(AZ82&lt;=15,"6",IF(AZ82&gt;15,"10"))))</f>
        <v>6</v>
      </c>
      <c r="BF82" s="17" t="str">
        <f>IF(BA82&lt;20,"1",IF(BA82&lt;=49,"3",IF(BA82&lt;=100,"6",IF(BA82&gt;100,"10"))))</f>
        <v>6</v>
      </c>
      <c r="BG82" s="17" t="str">
        <f>IF(BB82&gt;6.5,"1",IF(BB82&gt;=4.6,"3",IF(BB82&gt;=2,"6",IF(BB82&gt;=0,"10"))))</f>
        <v>1</v>
      </c>
      <c r="BH82" s="17" t="str">
        <f>IF(BC82&lt;0.5,"1",IF(BC82&lt;1,"3",IF(BC82&lt;=3,"6",IF(BC82&gt;=3,"10"))))</f>
        <v>10</v>
      </c>
      <c r="BI82" s="21">
        <v>96</v>
      </c>
      <c r="BJ82" s="21" t="s">
        <v>16</v>
      </c>
      <c r="BK82" s="22"/>
      <c r="BL82" s="30"/>
      <c r="BM82" s="30"/>
      <c r="BN82" s="31"/>
      <c r="BO82" s="23"/>
      <c r="BP82" s="18"/>
      <c r="BQ82" s="17"/>
      <c r="BR82" s="17"/>
      <c r="BS82" s="17"/>
      <c r="BT82" s="17"/>
    </row>
    <row r="83" spans="1:72" ht="17.25" thickTop="1">
      <c r="A83" s="190">
        <v>97</v>
      </c>
      <c r="B83" s="198" t="s">
        <v>10</v>
      </c>
      <c r="C83" s="5">
        <v>39455</v>
      </c>
      <c r="D83" s="7">
        <v>60.2</v>
      </c>
      <c r="E83" s="7">
        <v>44.5</v>
      </c>
      <c r="F83" s="7">
        <v>0</v>
      </c>
      <c r="G83" s="7">
        <v>47</v>
      </c>
      <c r="H83" s="6">
        <v>8.25</v>
      </c>
      <c r="I83" s="6" t="s">
        <v>11</v>
      </c>
      <c r="J83" s="6" t="s">
        <v>12</v>
      </c>
      <c r="K83" s="6" t="s">
        <v>11</v>
      </c>
      <c r="L83" s="6" t="s">
        <v>11</v>
      </c>
      <c r="M83" s="201">
        <v>97</v>
      </c>
      <c r="N83" s="193" t="s">
        <v>10</v>
      </c>
      <c r="O83" s="8">
        <v>39455</v>
      </c>
      <c r="P83" s="9">
        <v>33.7</v>
      </c>
      <c r="Q83" s="9">
        <v>36.4</v>
      </c>
      <c r="R83" s="9">
        <v>0</v>
      </c>
      <c r="S83" s="9">
        <v>38.9</v>
      </c>
      <c r="T83" s="6">
        <v>8.25</v>
      </c>
      <c r="U83" s="6" t="s">
        <v>11</v>
      </c>
      <c r="V83" s="6" t="s">
        <v>12</v>
      </c>
      <c r="W83" s="6" t="s">
        <v>11</v>
      </c>
      <c r="X83" s="6" t="s">
        <v>11</v>
      </c>
      <c r="Y83" s="203">
        <v>97</v>
      </c>
      <c r="Z83" s="183" t="s">
        <v>10</v>
      </c>
      <c r="AA83" s="5">
        <v>39455</v>
      </c>
      <c r="AB83" s="7">
        <v>22.2</v>
      </c>
      <c r="AC83" s="7">
        <v>32.1</v>
      </c>
      <c r="AD83" s="7">
        <v>0</v>
      </c>
      <c r="AE83" s="7">
        <v>30.4</v>
      </c>
      <c r="AF83" s="6">
        <v>8.25</v>
      </c>
      <c r="AG83" s="6" t="s">
        <v>11</v>
      </c>
      <c r="AH83" s="6" t="s">
        <v>12</v>
      </c>
      <c r="AI83" s="6" t="s">
        <v>11</v>
      </c>
      <c r="AJ83" s="6" t="s">
        <v>11</v>
      </c>
      <c r="AK83" s="169">
        <v>97</v>
      </c>
      <c r="AL83" s="171" t="s">
        <v>10</v>
      </c>
      <c r="AM83" s="5">
        <v>39455</v>
      </c>
      <c r="AN83" s="7">
        <v>10</v>
      </c>
      <c r="AO83" s="7">
        <v>29.1</v>
      </c>
      <c r="AP83" s="7">
        <v>2.3</v>
      </c>
      <c r="AQ83" s="7">
        <v>16.7</v>
      </c>
      <c r="AR83" s="33">
        <v>6.25</v>
      </c>
      <c r="AS83" s="32" t="s">
        <v>13</v>
      </c>
      <c r="AT83" s="32" t="s">
        <v>12</v>
      </c>
      <c r="AU83" s="32" t="s">
        <v>13</v>
      </c>
      <c r="AV83" s="32" t="s">
        <v>11</v>
      </c>
      <c r="AW83" s="190">
        <v>97</v>
      </c>
      <c r="AX83" s="187" t="s">
        <v>10</v>
      </c>
      <c r="AY83" s="5">
        <v>39455</v>
      </c>
      <c r="AZ83" s="7">
        <v>4.3</v>
      </c>
      <c r="BA83" s="7">
        <v>20.3</v>
      </c>
      <c r="BB83" s="7">
        <v>8.8</v>
      </c>
      <c r="BC83" s="7">
        <v>2.38</v>
      </c>
      <c r="BD83" s="10">
        <v>3.25</v>
      </c>
      <c r="BE83" s="6" t="s">
        <v>12</v>
      </c>
      <c r="BF83" s="6" t="s">
        <v>12</v>
      </c>
      <c r="BG83" s="6" t="s">
        <v>14</v>
      </c>
      <c r="BH83" s="6" t="s">
        <v>13</v>
      </c>
      <c r="BI83" s="190">
        <v>97</v>
      </c>
      <c r="BJ83" s="187" t="s">
        <v>10</v>
      </c>
      <c r="BK83" s="5"/>
      <c r="BL83" s="7"/>
      <c r="BM83" s="7"/>
      <c r="BN83" s="7"/>
      <c r="BO83" s="7"/>
      <c r="BP83" s="10"/>
      <c r="BQ83" s="6"/>
      <c r="BR83" s="6"/>
      <c r="BS83" s="6"/>
      <c r="BT83" s="6"/>
    </row>
    <row r="84" spans="1:72" ht="16.5">
      <c r="A84" s="191"/>
      <c r="B84" s="199"/>
      <c r="C84" s="5">
        <v>39498</v>
      </c>
      <c r="D84" s="7">
        <v>13.7</v>
      </c>
      <c r="E84" s="7">
        <v>26.8</v>
      </c>
      <c r="F84" s="7">
        <v>1.5</v>
      </c>
      <c r="G84" s="7">
        <v>10.8</v>
      </c>
      <c r="H84" s="6">
        <v>7.25</v>
      </c>
      <c r="I84" s="6" t="s">
        <v>13</v>
      </c>
      <c r="J84" s="6" t="s">
        <v>12</v>
      </c>
      <c r="K84" s="6" t="s">
        <v>11</v>
      </c>
      <c r="L84" s="6" t="s">
        <v>11</v>
      </c>
      <c r="M84" s="201"/>
      <c r="N84" s="194"/>
      <c r="O84" s="8">
        <v>39498</v>
      </c>
      <c r="P84" s="9">
        <v>19.1</v>
      </c>
      <c r="Q84" s="9">
        <v>35.5</v>
      </c>
      <c r="R84" s="9">
        <v>0.6</v>
      </c>
      <c r="S84" s="9">
        <v>10.3</v>
      </c>
      <c r="T84" s="6">
        <v>8.25</v>
      </c>
      <c r="U84" s="6" t="s">
        <v>11</v>
      </c>
      <c r="V84" s="6" t="s">
        <v>12</v>
      </c>
      <c r="W84" s="6" t="s">
        <v>11</v>
      </c>
      <c r="X84" s="6" t="s">
        <v>11</v>
      </c>
      <c r="Y84" s="204"/>
      <c r="Z84" s="171"/>
      <c r="AA84" s="5">
        <v>39498</v>
      </c>
      <c r="AB84" s="7">
        <v>8.6</v>
      </c>
      <c r="AC84" s="7">
        <v>18.5</v>
      </c>
      <c r="AD84" s="7">
        <v>2.7</v>
      </c>
      <c r="AE84" s="7">
        <v>11.1</v>
      </c>
      <c r="AF84" s="6">
        <v>5.75</v>
      </c>
      <c r="AG84" s="6" t="s">
        <v>13</v>
      </c>
      <c r="AH84" s="6" t="s">
        <v>14</v>
      </c>
      <c r="AI84" s="6" t="s">
        <v>13</v>
      </c>
      <c r="AJ84" s="6" t="s">
        <v>11</v>
      </c>
      <c r="AK84" s="169"/>
      <c r="AL84" s="171"/>
      <c r="AM84" s="5">
        <v>39498</v>
      </c>
      <c r="AN84" s="7">
        <v>5.6</v>
      </c>
      <c r="AO84" s="7">
        <v>24.6</v>
      </c>
      <c r="AP84" s="7">
        <v>4.2</v>
      </c>
      <c r="AQ84" s="7">
        <v>9.72</v>
      </c>
      <c r="AR84" s="33">
        <v>6.25</v>
      </c>
      <c r="AS84" s="32" t="s">
        <v>13</v>
      </c>
      <c r="AT84" s="32" t="s">
        <v>12</v>
      </c>
      <c r="AU84" s="32" t="s">
        <v>13</v>
      </c>
      <c r="AV84" s="32" t="s">
        <v>11</v>
      </c>
      <c r="AW84" s="191"/>
      <c r="AX84" s="188"/>
      <c r="AY84" s="5">
        <v>39498</v>
      </c>
      <c r="AZ84" s="7">
        <v>5.4</v>
      </c>
      <c r="BA84" s="7">
        <v>54.8</v>
      </c>
      <c r="BB84" s="7">
        <v>8.5</v>
      </c>
      <c r="BC84" s="7">
        <v>4.44</v>
      </c>
      <c r="BD84" s="10">
        <v>5.75</v>
      </c>
      <c r="BE84" s="6" t="s">
        <v>13</v>
      </c>
      <c r="BF84" s="6" t="s">
        <v>13</v>
      </c>
      <c r="BG84" s="6" t="s">
        <v>14</v>
      </c>
      <c r="BH84" s="6" t="s">
        <v>11</v>
      </c>
      <c r="BI84" s="191"/>
      <c r="BJ84" s="188"/>
      <c r="BK84" s="5"/>
      <c r="BL84" s="7"/>
      <c r="BM84" s="7"/>
      <c r="BN84" s="7"/>
      <c r="BO84" s="7"/>
      <c r="BP84" s="10"/>
      <c r="BQ84" s="6"/>
      <c r="BR84" s="6"/>
      <c r="BS84" s="6"/>
      <c r="BT84" s="6"/>
    </row>
    <row r="85" spans="1:72" ht="16.5">
      <c r="A85" s="191"/>
      <c r="B85" s="199"/>
      <c r="C85" s="5">
        <v>39514</v>
      </c>
      <c r="D85" s="7">
        <v>19.4</v>
      </c>
      <c r="E85" s="7">
        <v>37.6</v>
      </c>
      <c r="F85" s="7">
        <v>0.6</v>
      </c>
      <c r="G85" s="7">
        <v>12</v>
      </c>
      <c r="H85" s="6">
        <v>8.25</v>
      </c>
      <c r="I85" s="6" t="s">
        <v>11</v>
      </c>
      <c r="J85" s="6" t="s">
        <v>12</v>
      </c>
      <c r="K85" s="6" t="s">
        <v>11</v>
      </c>
      <c r="L85" s="6" t="s">
        <v>11</v>
      </c>
      <c r="M85" s="201"/>
      <c r="N85" s="194"/>
      <c r="O85" s="8">
        <v>39514</v>
      </c>
      <c r="P85" s="9">
        <v>16.2</v>
      </c>
      <c r="Q85" s="9">
        <v>46.5</v>
      </c>
      <c r="R85" s="9">
        <v>0.9</v>
      </c>
      <c r="S85" s="9">
        <v>9.89</v>
      </c>
      <c r="T85" s="6">
        <v>8.25</v>
      </c>
      <c r="U85" s="6" t="s">
        <v>11</v>
      </c>
      <c r="V85" s="6" t="s">
        <v>12</v>
      </c>
      <c r="W85" s="6" t="s">
        <v>11</v>
      </c>
      <c r="X85" s="6" t="s">
        <v>11</v>
      </c>
      <c r="Y85" s="204"/>
      <c r="Z85" s="171"/>
      <c r="AA85" s="5">
        <v>39514</v>
      </c>
      <c r="AB85" s="7">
        <v>16.9</v>
      </c>
      <c r="AC85" s="7">
        <v>31.6</v>
      </c>
      <c r="AD85" s="7">
        <v>2.9</v>
      </c>
      <c r="AE85" s="7">
        <v>12.6</v>
      </c>
      <c r="AF85" s="6">
        <v>7.25</v>
      </c>
      <c r="AG85" s="6" t="s">
        <v>11</v>
      </c>
      <c r="AH85" s="6" t="s">
        <v>12</v>
      </c>
      <c r="AI85" s="6" t="s">
        <v>13</v>
      </c>
      <c r="AJ85" s="6" t="s">
        <v>11</v>
      </c>
      <c r="AK85" s="169"/>
      <c r="AL85" s="171"/>
      <c r="AM85" s="5">
        <v>39514</v>
      </c>
      <c r="AN85" s="7">
        <v>8.7</v>
      </c>
      <c r="AO85" s="7">
        <v>24.2</v>
      </c>
      <c r="AP85" s="7">
        <v>4</v>
      </c>
      <c r="AQ85" s="7">
        <v>10.1</v>
      </c>
      <c r="AR85" s="33">
        <v>6.25</v>
      </c>
      <c r="AS85" s="32" t="s">
        <v>13</v>
      </c>
      <c r="AT85" s="32" t="s">
        <v>12</v>
      </c>
      <c r="AU85" s="32" t="s">
        <v>13</v>
      </c>
      <c r="AV85" s="32" t="s">
        <v>11</v>
      </c>
      <c r="AW85" s="191"/>
      <c r="AX85" s="188"/>
      <c r="AY85" s="5">
        <v>39514</v>
      </c>
      <c r="AZ85" s="7">
        <v>9.4</v>
      </c>
      <c r="BA85" s="7">
        <v>39</v>
      </c>
      <c r="BB85" s="7">
        <v>10.1</v>
      </c>
      <c r="BC85" s="7">
        <v>4.15</v>
      </c>
      <c r="BD85" s="10">
        <v>5</v>
      </c>
      <c r="BE85" s="6" t="s">
        <v>13</v>
      </c>
      <c r="BF85" s="6" t="s">
        <v>12</v>
      </c>
      <c r="BG85" s="6" t="s">
        <v>14</v>
      </c>
      <c r="BH85" s="6" t="s">
        <v>11</v>
      </c>
      <c r="BI85" s="191"/>
      <c r="BJ85" s="188"/>
      <c r="BK85" s="5"/>
      <c r="BL85" s="7"/>
      <c r="BM85" s="7"/>
      <c r="BN85" s="7"/>
      <c r="BO85" s="7"/>
      <c r="BP85" s="10"/>
      <c r="BQ85" s="6"/>
      <c r="BR85" s="6"/>
      <c r="BS85" s="6"/>
      <c r="BT85" s="6"/>
    </row>
    <row r="86" spans="1:72" ht="16.5">
      <c r="A86" s="191"/>
      <c r="B86" s="199"/>
      <c r="C86" s="5">
        <v>39545</v>
      </c>
      <c r="D86" s="7">
        <v>30.6</v>
      </c>
      <c r="E86" s="7">
        <v>40.8</v>
      </c>
      <c r="F86" s="7">
        <v>0</v>
      </c>
      <c r="G86" s="7">
        <v>28</v>
      </c>
      <c r="H86" s="6">
        <v>8.25</v>
      </c>
      <c r="I86" s="6" t="s">
        <v>11</v>
      </c>
      <c r="J86" s="6" t="s">
        <v>12</v>
      </c>
      <c r="K86" s="6" t="s">
        <v>11</v>
      </c>
      <c r="L86" s="6" t="s">
        <v>11</v>
      </c>
      <c r="M86" s="201"/>
      <c r="N86" s="194"/>
      <c r="O86" s="8">
        <v>39545</v>
      </c>
      <c r="P86" s="9">
        <v>34.4</v>
      </c>
      <c r="Q86" s="9">
        <v>37.4</v>
      </c>
      <c r="R86" s="9">
        <v>0.2</v>
      </c>
      <c r="S86" s="9">
        <v>25.4</v>
      </c>
      <c r="T86" s="6">
        <v>8.25</v>
      </c>
      <c r="U86" s="6" t="s">
        <v>11</v>
      </c>
      <c r="V86" s="6" t="s">
        <v>12</v>
      </c>
      <c r="W86" s="6" t="s">
        <v>11</v>
      </c>
      <c r="X86" s="6" t="s">
        <v>11</v>
      </c>
      <c r="Y86" s="204"/>
      <c r="Z86" s="171"/>
      <c r="AA86" s="5">
        <v>39545</v>
      </c>
      <c r="AB86" s="7">
        <v>24.8</v>
      </c>
      <c r="AC86" s="7">
        <v>38.2</v>
      </c>
      <c r="AD86" s="7">
        <v>1</v>
      </c>
      <c r="AE86" s="7">
        <v>22.6</v>
      </c>
      <c r="AF86" s="6">
        <v>8.25</v>
      </c>
      <c r="AG86" s="6" t="s">
        <v>11</v>
      </c>
      <c r="AH86" s="6" t="s">
        <v>12</v>
      </c>
      <c r="AI86" s="6" t="s">
        <v>11</v>
      </c>
      <c r="AJ86" s="6" t="s">
        <v>11</v>
      </c>
      <c r="AK86" s="169"/>
      <c r="AL86" s="171"/>
      <c r="AM86" s="5">
        <v>39545</v>
      </c>
      <c r="AN86" s="7">
        <v>8.6</v>
      </c>
      <c r="AO86" s="7">
        <v>48.1</v>
      </c>
      <c r="AP86" s="7">
        <v>6.5</v>
      </c>
      <c r="AQ86" s="7">
        <v>13.5</v>
      </c>
      <c r="AR86" s="33">
        <v>5.5</v>
      </c>
      <c r="AS86" s="32" t="s">
        <v>13</v>
      </c>
      <c r="AT86" s="32" t="s">
        <v>12</v>
      </c>
      <c r="AU86" s="32" t="s">
        <v>12</v>
      </c>
      <c r="AV86" s="32" t="s">
        <v>11</v>
      </c>
      <c r="AW86" s="191"/>
      <c r="AX86" s="188"/>
      <c r="AY86" s="5">
        <v>39545</v>
      </c>
      <c r="AZ86" s="7">
        <v>7.6</v>
      </c>
      <c r="BA86" s="7">
        <v>44.3</v>
      </c>
      <c r="BB86" s="7">
        <v>8.6</v>
      </c>
      <c r="BC86" s="7">
        <v>0.36</v>
      </c>
      <c r="BD86" s="10">
        <v>2.75</v>
      </c>
      <c r="BE86" s="6" t="s">
        <v>13</v>
      </c>
      <c r="BF86" s="6" t="s">
        <v>12</v>
      </c>
      <c r="BG86" s="6" t="s">
        <v>14</v>
      </c>
      <c r="BH86" s="6" t="s">
        <v>14</v>
      </c>
      <c r="BI86" s="191"/>
      <c r="BJ86" s="188"/>
      <c r="BK86" s="5"/>
      <c r="BL86" s="7"/>
      <c r="BM86" s="7"/>
      <c r="BN86" s="7"/>
      <c r="BO86" s="7"/>
      <c r="BP86" s="10"/>
      <c r="BQ86" s="6"/>
      <c r="BR86" s="6"/>
      <c r="BS86" s="6"/>
      <c r="BT86" s="6"/>
    </row>
    <row r="87" spans="1:72" ht="16.5">
      <c r="A87" s="191"/>
      <c r="B87" s="199"/>
      <c r="C87" s="5">
        <v>39574</v>
      </c>
      <c r="D87" s="7">
        <v>24</v>
      </c>
      <c r="E87" s="7">
        <v>30.3</v>
      </c>
      <c r="F87" s="7">
        <v>0</v>
      </c>
      <c r="G87" s="7">
        <v>26.4</v>
      </c>
      <c r="H87" s="6">
        <v>8.25</v>
      </c>
      <c r="I87" s="6" t="s">
        <v>11</v>
      </c>
      <c r="J87" s="6" t="s">
        <v>12</v>
      </c>
      <c r="K87" s="6" t="s">
        <v>11</v>
      </c>
      <c r="L87" s="6" t="s">
        <v>11</v>
      </c>
      <c r="M87" s="201"/>
      <c r="N87" s="194"/>
      <c r="O87" s="8">
        <v>39574</v>
      </c>
      <c r="P87" s="9">
        <v>20.9</v>
      </c>
      <c r="Q87" s="9">
        <v>35</v>
      </c>
      <c r="R87" s="9">
        <v>0.7</v>
      </c>
      <c r="S87" s="9">
        <v>27.3</v>
      </c>
      <c r="T87" s="6">
        <v>8.25</v>
      </c>
      <c r="U87" s="6" t="s">
        <v>11</v>
      </c>
      <c r="V87" s="6" t="s">
        <v>12</v>
      </c>
      <c r="W87" s="6" t="s">
        <v>11</v>
      </c>
      <c r="X87" s="6" t="s">
        <v>11</v>
      </c>
      <c r="Y87" s="204"/>
      <c r="Z87" s="171"/>
      <c r="AA87" s="5">
        <v>39574</v>
      </c>
      <c r="AB87" s="7">
        <v>13.8</v>
      </c>
      <c r="AC87" s="7">
        <v>35.3</v>
      </c>
      <c r="AD87" s="7">
        <v>5.2</v>
      </c>
      <c r="AE87" s="7">
        <v>17.9</v>
      </c>
      <c r="AF87" s="6">
        <v>5.5</v>
      </c>
      <c r="AG87" s="6" t="s">
        <v>13</v>
      </c>
      <c r="AH87" s="6" t="s">
        <v>12</v>
      </c>
      <c r="AI87" s="6" t="s">
        <v>12</v>
      </c>
      <c r="AJ87" s="6" t="s">
        <v>11</v>
      </c>
      <c r="AK87" s="169"/>
      <c r="AL87" s="171"/>
      <c r="AM87" s="5">
        <v>39574</v>
      </c>
      <c r="AN87" s="7">
        <v>6.4</v>
      </c>
      <c r="AO87" s="7">
        <v>57.3</v>
      </c>
      <c r="AP87" s="7">
        <v>1.9</v>
      </c>
      <c r="AQ87" s="7">
        <v>13</v>
      </c>
      <c r="AR87" s="33">
        <v>8</v>
      </c>
      <c r="AS87" s="32" t="s">
        <v>13</v>
      </c>
      <c r="AT87" s="32" t="s">
        <v>13</v>
      </c>
      <c r="AU87" s="32" t="s">
        <v>11</v>
      </c>
      <c r="AV87" s="32" t="s">
        <v>11</v>
      </c>
      <c r="AW87" s="191"/>
      <c r="AX87" s="188"/>
      <c r="AY87" s="5">
        <v>39574</v>
      </c>
      <c r="AZ87" s="7">
        <v>10.8</v>
      </c>
      <c r="BA87" s="7">
        <v>82.2</v>
      </c>
      <c r="BB87" s="7">
        <v>6.2</v>
      </c>
      <c r="BC87" s="7">
        <v>0.7</v>
      </c>
      <c r="BD87" s="10">
        <v>4.5</v>
      </c>
      <c r="BE87" s="6" t="s">
        <v>13</v>
      </c>
      <c r="BF87" s="6" t="s">
        <v>13</v>
      </c>
      <c r="BG87" s="6" t="s">
        <v>12</v>
      </c>
      <c r="BH87" s="6" t="s">
        <v>12</v>
      </c>
      <c r="BI87" s="191"/>
      <c r="BJ87" s="188"/>
      <c r="BK87" s="5"/>
      <c r="BL87" s="7"/>
      <c r="BM87" s="7"/>
      <c r="BN87" s="7"/>
      <c r="BO87" s="7"/>
      <c r="BP87" s="10"/>
      <c r="BQ87" s="6"/>
      <c r="BR87" s="6"/>
      <c r="BS87" s="6"/>
      <c r="BT87" s="6"/>
    </row>
    <row r="88" spans="1:72" ht="16.5">
      <c r="A88" s="191"/>
      <c r="B88" s="199"/>
      <c r="C88" s="5">
        <v>39601</v>
      </c>
      <c r="D88" s="7">
        <v>15.9</v>
      </c>
      <c r="E88" s="7">
        <v>35.3</v>
      </c>
      <c r="F88" s="7">
        <v>0</v>
      </c>
      <c r="G88" s="7">
        <v>14.1</v>
      </c>
      <c r="H88" s="6">
        <v>8.25</v>
      </c>
      <c r="I88" s="6" t="s">
        <v>11</v>
      </c>
      <c r="J88" s="6" t="s">
        <v>12</v>
      </c>
      <c r="K88" s="6" t="s">
        <v>11</v>
      </c>
      <c r="L88" s="6" t="s">
        <v>11</v>
      </c>
      <c r="M88" s="201"/>
      <c r="N88" s="194"/>
      <c r="O88" s="8">
        <v>39601</v>
      </c>
      <c r="P88" s="9">
        <v>19.7</v>
      </c>
      <c r="Q88" s="9">
        <v>33.9</v>
      </c>
      <c r="R88" s="9">
        <v>0.7</v>
      </c>
      <c r="S88" s="9">
        <v>12.9</v>
      </c>
      <c r="T88" s="6">
        <v>8.25</v>
      </c>
      <c r="U88" s="6" t="s">
        <v>11</v>
      </c>
      <c r="V88" s="6" t="s">
        <v>12</v>
      </c>
      <c r="W88" s="6" t="s">
        <v>11</v>
      </c>
      <c r="X88" s="6" t="s">
        <v>11</v>
      </c>
      <c r="Y88" s="204"/>
      <c r="Z88" s="171"/>
      <c r="AA88" s="5">
        <v>39601</v>
      </c>
      <c r="AB88" s="7">
        <v>11.9</v>
      </c>
      <c r="AC88" s="7">
        <v>18.6</v>
      </c>
      <c r="AD88" s="7">
        <v>0</v>
      </c>
      <c r="AE88" s="7">
        <v>12.6</v>
      </c>
      <c r="AF88" s="6">
        <v>6.75</v>
      </c>
      <c r="AG88" s="6" t="s">
        <v>13</v>
      </c>
      <c r="AH88" s="6" t="s">
        <v>14</v>
      </c>
      <c r="AI88" s="6" t="s">
        <v>11</v>
      </c>
      <c r="AJ88" s="6" t="s">
        <v>11</v>
      </c>
      <c r="AK88" s="169"/>
      <c r="AL88" s="171"/>
      <c r="AM88" s="5">
        <v>39601</v>
      </c>
      <c r="AN88" s="7">
        <v>8.5</v>
      </c>
      <c r="AO88" s="7">
        <v>36.5</v>
      </c>
      <c r="AP88" s="7">
        <v>1</v>
      </c>
      <c r="AQ88" s="7">
        <v>12.5</v>
      </c>
      <c r="AR88" s="33">
        <v>7.25</v>
      </c>
      <c r="AS88" s="32" t="s">
        <v>13</v>
      </c>
      <c r="AT88" s="32" t="s">
        <v>12</v>
      </c>
      <c r="AU88" s="32" t="s">
        <v>11</v>
      </c>
      <c r="AV88" s="32" t="s">
        <v>11</v>
      </c>
      <c r="AW88" s="191"/>
      <c r="AX88" s="188"/>
      <c r="AY88" s="5">
        <v>39601</v>
      </c>
      <c r="AZ88" s="7">
        <v>18.6</v>
      </c>
      <c r="BA88" s="7">
        <v>107</v>
      </c>
      <c r="BB88" s="7">
        <v>8.8</v>
      </c>
      <c r="BC88" s="7">
        <v>0.92</v>
      </c>
      <c r="BD88" s="10">
        <v>6</v>
      </c>
      <c r="BE88" s="6" t="s">
        <v>11</v>
      </c>
      <c r="BF88" s="6" t="s">
        <v>11</v>
      </c>
      <c r="BG88" s="6" t="s">
        <v>14</v>
      </c>
      <c r="BH88" s="6" t="s">
        <v>12</v>
      </c>
      <c r="BI88" s="191"/>
      <c r="BJ88" s="188"/>
      <c r="BK88" s="5"/>
      <c r="BL88" s="7"/>
      <c r="BM88" s="7"/>
      <c r="BN88" s="7"/>
      <c r="BO88" s="7"/>
      <c r="BP88" s="10"/>
      <c r="BQ88" s="6"/>
      <c r="BR88" s="6"/>
      <c r="BS88" s="6"/>
      <c r="BT88" s="6"/>
    </row>
    <row r="89" spans="1:72" ht="16.5">
      <c r="A89" s="191"/>
      <c r="B89" s="199"/>
      <c r="C89" s="5">
        <v>39632</v>
      </c>
      <c r="D89" s="7">
        <v>15.2</v>
      </c>
      <c r="E89" s="7">
        <v>20</v>
      </c>
      <c r="F89" s="7">
        <v>3.6</v>
      </c>
      <c r="G89" s="7">
        <v>4.55</v>
      </c>
      <c r="H89" s="6">
        <v>7.25</v>
      </c>
      <c r="I89" s="6" t="s">
        <v>11</v>
      </c>
      <c r="J89" s="6" t="s">
        <v>12</v>
      </c>
      <c r="K89" s="6" t="s">
        <v>13</v>
      </c>
      <c r="L89" s="6" t="s">
        <v>11</v>
      </c>
      <c r="M89" s="201"/>
      <c r="N89" s="194"/>
      <c r="O89" s="8">
        <v>39632</v>
      </c>
      <c r="P89" s="9">
        <v>13.2</v>
      </c>
      <c r="Q89" s="9">
        <v>23.7</v>
      </c>
      <c r="R89" s="9">
        <v>4.4</v>
      </c>
      <c r="S89" s="9">
        <v>10.1</v>
      </c>
      <c r="T89" s="6">
        <v>6.25</v>
      </c>
      <c r="U89" s="6" t="s">
        <v>13</v>
      </c>
      <c r="V89" s="6" t="s">
        <v>12</v>
      </c>
      <c r="W89" s="6" t="s">
        <v>13</v>
      </c>
      <c r="X89" s="6" t="s">
        <v>11</v>
      </c>
      <c r="Y89" s="204"/>
      <c r="Z89" s="171"/>
      <c r="AA89" s="5">
        <v>39632</v>
      </c>
      <c r="AB89" s="7">
        <v>9.2</v>
      </c>
      <c r="AC89" s="7">
        <v>32.1</v>
      </c>
      <c r="AD89" s="7">
        <v>7.4</v>
      </c>
      <c r="AE89" s="7">
        <v>6.96</v>
      </c>
      <c r="AF89" s="6">
        <v>5</v>
      </c>
      <c r="AG89" s="6" t="s">
        <v>13</v>
      </c>
      <c r="AH89" s="6" t="s">
        <v>12</v>
      </c>
      <c r="AI89" s="6" t="s">
        <v>14</v>
      </c>
      <c r="AJ89" s="6" t="s">
        <v>11</v>
      </c>
      <c r="AK89" s="169"/>
      <c r="AL89" s="171"/>
      <c r="AM89" s="5">
        <v>39632</v>
      </c>
      <c r="AN89" s="7">
        <v>9.2</v>
      </c>
      <c r="AO89" s="7">
        <v>82</v>
      </c>
      <c r="AP89" s="7">
        <v>4.9</v>
      </c>
      <c r="AQ89" s="7">
        <v>4.87</v>
      </c>
      <c r="AR89" s="33">
        <v>6.25</v>
      </c>
      <c r="AS89" s="32" t="s">
        <v>13</v>
      </c>
      <c r="AT89" s="32" t="s">
        <v>13</v>
      </c>
      <c r="AU89" s="32" t="s">
        <v>12</v>
      </c>
      <c r="AV89" s="32" t="s">
        <v>11</v>
      </c>
      <c r="AW89" s="191"/>
      <c r="AX89" s="188"/>
      <c r="AY89" s="5">
        <v>39632</v>
      </c>
      <c r="AZ89" s="7">
        <v>8.2</v>
      </c>
      <c r="BA89" s="7">
        <v>75.4</v>
      </c>
      <c r="BB89" s="7">
        <v>8.8</v>
      </c>
      <c r="BC89" s="7">
        <v>0.01</v>
      </c>
      <c r="BD89" s="10">
        <v>3.5</v>
      </c>
      <c r="BE89" s="6" t="s">
        <v>13</v>
      </c>
      <c r="BF89" s="6" t="s">
        <v>13</v>
      </c>
      <c r="BG89" s="6" t="s">
        <v>14</v>
      </c>
      <c r="BH89" s="6" t="s">
        <v>14</v>
      </c>
      <c r="BI89" s="191"/>
      <c r="BJ89" s="188"/>
      <c r="BK89" s="5"/>
      <c r="BL89" s="7"/>
      <c r="BM89" s="7"/>
      <c r="BN89" s="7"/>
      <c r="BO89" s="7"/>
      <c r="BP89" s="10"/>
      <c r="BQ89" s="6"/>
      <c r="BR89" s="6"/>
      <c r="BS89" s="6"/>
      <c r="BT89" s="6"/>
    </row>
    <row r="90" spans="1:72" ht="16.5">
      <c r="A90" s="191"/>
      <c r="B90" s="199"/>
      <c r="C90" s="5">
        <v>39661</v>
      </c>
      <c r="D90" s="7">
        <v>6.8</v>
      </c>
      <c r="E90" s="7">
        <v>30.5</v>
      </c>
      <c r="F90" s="7">
        <v>3.2</v>
      </c>
      <c r="G90" s="7">
        <v>4.97</v>
      </c>
      <c r="H90" s="6">
        <v>6.25</v>
      </c>
      <c r="I90" s="6" t="s">
        <v>13</v>
      </c>
      <c r="J90" s="6" t="s">
        <v>12</v>
      </c>
      <c r="K90" s="6" t="s">
        <v>13</v>
      </c>
      <c r="L90" s="6" t="s">
        <v>11</v>
      </c>
      <c r="M90" s="201"/>
      <c r="N90" s="194"/>
      <c r="O90" s="8">
        <v>39661</v>
      </c>
      <c r="P90" s="9">
        <v>9.6</v>
      </c>
      <c r="Q90" s="9">
        <v>33</v>
      </c>
      <c r="R90" s="9">
        <v>1.4</v>
      </c>
      <c r="S90" s="9">
        <v>6.53</v>
      </c>
      <c r="T90" s="6">
        <v>7.25</v>
      </c>
      <c r="U90" s="6" t="s">
        <v>13</v>
      </c>
      <c r="V90" s="6" t="s">
        <v>12</v>
      </c>
      <c r="W90" s="6" t="s">
        <v>11</v>
      </c>
      <c r="X90" s="6" t="s">
        <v>11</v>
      </c>
      <c r="Y90" s="204"/>
      <c r="Z90" s="171"/>
      <c r="AA90" s="5">
        <v>39661</v>
      </c>
      <c r="AB90" s="7">
        <v>7.4</v>
      </c>
      <c r="AC90" s="7">
        <v>39.5</v>
      </c>
      <c r="AD90" s="7">
        <v>4</v>
      </c>
      <c r="AE90" s="7">
        <v>5.42</v>
      </c>
      <c r="AF90" s="6">
        <v>6.25</v>
      </c>
      <c r="AG90" s="6" t="s">
        <v>13</v>
      </c>
      <c r="AH90" s="6" t="s">
        <v>12</v>
      </c>
      <c r="AI90" s="6" t="s">
        <v>13</v>
      </c>
      <c r="AJ90" s="6" t="s">
        <v>11</v>
      </c>
      <c r="AK90" s="169"/>
      <c r="AL90" s="171"/>
      <c r="AM90" s="5">
        <v>39661</v>
      </c>
      <c r="AN90" s="7">
        <v>4.7</v>
      </c>
      <c r="AO90" s="7">
        <v>71.4</v>
      </c>
      <c r="AP90" s="7">
        <v>4.2</v>
      </c>
      <c r="AQ90" s="7">
        <v>3.3</v>
      </c>
      <c r="AR90" s="33">
        <v>6.25</v>
      </c>
      <c r="AS90" s="32" t="s">
        <v>12</v>
      </c>
      <c r="AT90" s="32" t="s">
        <v>13</v>
      </c>
      <c r="AU90" s="32" t="s">
        <v>13</v>
      </c>
      <c r="AV90" s="32" t="s">
        <v>11</v>
      </c>
      <c r="AW90" s="191"/>
      <c r="AX90" s="188"/>
      <c r="AY90" s="5">
        <v>39661</v>
      </c>
      <c r="AZ90" s="7">
        <v>7.8</v>
      </c>
      <c r="BA90" s="7">
        <v>76.3</v>
      </c>
      <c r="BB90" s="7">
        <v>7.4</v>
      </c>
      <c r="BC90" s="7">
        <v>0.16</v>
      </c>
      <c r="BD90" s="10">
        <v>3.5</v>
      </c>
      <c r="BE90" s="6" t="s">
        <v>13</v>
      </c>
      <c r="BF90" s="6" t="s">
        <v>13</v>
      </c>
      <c r="BG90" s="6" t="s">
        <v>14</v>
      </c>
      <c r="BH90" s="6" t="s">
        <v>14</v>
      </c>
      <c r="BI90" s="191"/>
      <c r="BJ90" s="188"/>
      <c r="BK90" s="5"/>
      <c r="BL90" s="7"/>
      <c r="BM90" s="7"/>
      <c r="BN90" s="7"/>
      <c r="BO90" s="7"/>
      <c r="BP90" s="10"/>
      <c r="BQ90" s="6"/>
      <c r="BR90" s="6"/>
      <c r="BS90" s="6"/>
      <c r="BT90" s="6"/>
    </row>
    <row r="91" spans="1:72" ht="16.5">
      <c r="A91" s="191"/>
      <c r="B91" s="199"/>
      <c r="C91" s="5">
        <v>39692</v>
      </c>
      <c r="D91" s="7">
        <v>17.6</v>
      </c>
      <c r="E91" s="7">
        <v>23.4</v>
      </c>
      <c r="F91" s="7">
        <v>0</v>
      </c>
      <c r="G91" s="7">
        <v>17.3</v>
      </c>
      <c r="H91" s="6">
        <v>8.25</v>
      </c>
      <c r="I91" s="6" t="s">
        <v>11</v>
      </c>
      <c r="J91" s="6" t="s">
        <v>12</v>
      </c>
      <c r="K91" s="6" t="s">
        <v>11</v>
      </c>
      <c r="L91" s="6" t="s">
        <v>11</v>
      </c>
      <c r="M91" s="201"/>
      <c r="N91" s="194"/>
      <c r="O91" s="8">
        <v>39692</v>
      </c>
      <c r="P91" s="9">
        <v>22.3</v>
      </c>
      <c r="Q91" s="9">
        <v>23</v>
      </c>
      <c r="R91" s="9">
        <v>0</v>
      </c>
      <c r="S91" s="9">
        <v>18.3</v>
      </c>
      <c r="T91" s="6">
        <v>8.25</v>
      </c>
      <c r="U91" s="6" t="s">
        <v>11</v>
      </c>
      <c r="V91" s="6" t="s">
        <v>12</v>
      </c>
      <c r="W91" s="6" t="s">
        <v>11</v>
      </c>
      <c r="X91" s="6" t="s">
        <v>11</v>
      </c>
      <c r="Y91" s="204"/>
      <c r="Z91" s="171"/>
      <c r="AA91" s="5">
        <v>39692</v>
      </c>
      <c r="AB91" s="7">
        <v>16.6</v>
      </c>
      <c r="AC91" s="7">
        <v>19.4</v>
      </c>
      <c r="AD91" s="7">
        <v>0</v>
      </c>
      <c r="AE91" s="7">
        <v>14.9</v>
      </c>
      <c r="AF91" s="6">
        <v>7.75</v>
      </c>
      <c r="AG91" s="6" t="s">
        <v>11</v>
      </c>
      <c r="AH91" s="6" t="s">
        <v>14</v>
      </c>
      <c r="AI91" s="6" t="s">
        <v>11</v>
      </c>
      <c r="AJ91" s="6" t="s">
        <v>11</v>
      </c>
      <c r="AK91" s="169"/>
      <c r="AL91" s="171"/>
      <c r="AM91" s="5">
        <v>39692</v>
      </c>
      <c r="AN91" s="7">
        <v>3.6</v>
      </c>
      <c r="AO91" s="7">
        <v>33.6</v>
      </c>
      <c r="AP91" s="7">
        <v>2.8</v>
      </c>
      <c r="AQ91" s="7">
        <v>6.7</v>
      </c>
      <c r="AR91" s="33">
        <v>5.5</v>
      </c>
      <c r="AS91" s="32" t="s">
        <v>12</v>
      </c>
      <c r="AT91" s="32" t="s">
        <v>12</v>
      </c>
      <c r="AU91" s="32" t="s">
        <v>13</v>
      </c>
      <c r="AV91" s="32" t="s">
        <v>11</v>
      </c>
      <c r="AW91" s="191"/>
      <c r="AX91" s="188"/>
      <c r="AY91" s="5">
        <v>39692</v>
      </c>
      <c r="AZ91" s="7">
        <v>7.4</v>
      </c>
      <c r="BA91" s="7">
        <v>48</v>
      </c>
      <c r="BB91" s="7">
        <v>6.6</v>
      </c>
      <c r="BC91" s="7">
        <v>0.04</v>
      </c>
      <c r="BD91" s="10">
        <v>2.75</v>
      </c>
      <c r="BE91" s="6" t="s">
        <v>13</v>
      </c>
      <c r="BF91" s="6" t="s">
        <v>12</v>
      </c>
      <c r="BG91" s="6" t="s">
        <v>14</v>
      </c>
      <c r="BH91" s="6" t="s">
        <v>14</v>
      </c>
      <c r="BI91" s="191"/>
      <c r="BJ91" s="188"/>
      <c r="BK91" s="5"/>
      <c r="BL91" s="7"/>
      <c r="BM91" s="7"/>
      <c r="BN91" s="7"/>
      <c r="BO91" s="7"/>
      <c r="BP91" s="10"/>
      <c r="BQ91" s="6"/>
      <c r="BR91" s="6"/>
      <c r="BS91" s="6"/>
      <c r="BT91" s="6"/>
    </row>
    <row r="92" spans="1:72" ht="16.5">
      <c r="A92" s="191"/>
      <c r="B92" s="199"/>
      <c r="C92" s="5">
        <v>39735</v>
      </c>
      <c r="D92" s="7">
        <v>15.9</v>
      </c>
      <c r="E92" s="7">
        <v>19</v>
      </c>
      <c r="F92" s="7">
        <v>0</v>
      </c>
      <c r="G92" s="7">
        <v>8.09</v>
      </c>
      <c r="H92" s="6">
        <v>7.75</v>
      </c>
      <c r="I92" s="6" t="s">
        <v>11</v>
      </c>
      <c r="J92" s="6" t="s">
        <v>14</v>
      </c>
      <c r="K92" s="6" t="s">
        <v>11</v>
      </c>
      <c r="L92" s="6" t="s">
        <v>11</v>
      </c>
      <c r="M92" s="201"/>
      <c r="N92" s="194"/>
      <c r="O92" s="8">
        <v>39735</v>
      </c>
      <c r="P92" s="9">
        <v>12.1</v>
      </c>
      <c r="Q92" s="9">
        <v>19.1</v>
      </c>
      <c r="R92" s="9">
        <v>0.9</v>
      </c>
      <c r="S92" s="9">
        <v>7.07</v>
      </c>
      <c r="T92" s="6">
        <v>6.75</v>
      </c>
      <c r="U92" s="6" t="s">
        <v>13</v>
      </c>
      <c r="V92" s="6" t="s">
        <v>14</v>
      </c>
      <c r="W92" s="6" t="s">
        <v>11</v>
      </c>
      <c r="X92" s="6" t="s">
        <v>11</v>
      </c>
      <c r="Y92" s="204"/>
      <c r="Z92" s="171"/>
      <c r="AA92" s="5">
        <v>39735</v>
      </c>
      <c r="AB92" s="7">
        <v>9.5</v>
      </c>
      <c r="AC92" s="7">
        <v>36.1</v>
      </c>
      <c r="AD92" s="7">
        <v>3.2</v>
      </c>
      <c r="AE92" s="7">
        <v>6.99</v>
      </c>
      <c r="AF92" s="6">
        <v>6.25</v>
      </c>
      <c r="AG92" s="6" t="s">
        <v>13</v>
      </c>
      <c r="AH92" s="6" t="s">
        <v>12</v>
      </c>
      <c r="AI92" s="6" t="s">
        <v>13</v>
      </c>
      <c r="AJ92" s="6" t="s">
        <v>11</v>
      </c>
      <c r="AK92" s="169"/>
      <c r="AL92" s="171"/>
      <c r="AM92" s="5">
        <v>39735</v>
      </c>
      <c r="AN92" s="7">
        <v>6</v>
      </c>
      <c r="AO92" s="7">
        <v>52.9</v>
      </c>
      <c r="AP92" s="7">
        <v>3.2</v>
      </c>
      <c r="AQ92" s="7">
        <v>6.95</v>
      </c>
      <c r="AR92" s="33">
        <v>7</v>
      </c>
      <c r="AS92" s="32" t="s">
        <v>13</v>
      </c>
      <c r="AT92" s="32" t="s">
        <v>13</v>
      </c>
      <c r="AU92" s="32" t="s">
        <v>13</v>
      </c>
      <c r="AV92" s="32" t="s">
        <v>11</v>
      </c>
      <c r="AW92" s="191"/>
      <c r="AX92" s="188"/>
      <c r="AY92" s="5">
        <v>39735</v>
      </c>
      <c r="AZ92" s="7">
        <v>11.7</v>
      </c>
      <c r="BA92" s="7">
        <v>104</v>
      </c>
      <c r="BB92" s="7">
        <v>8.4</v>
      </c>
      <c r="BC92" s="7">
        <v>0.19</v>
      </c>
      <c r="BD92" s="10">
        <v>4.5</v>
      </c>
      <c r="BE92" s="6" t="s">
        <v>13</v>
      </c>
      <c r="BF92" s="6" t="s">
        <v>11</v>
      </c>
      <c r="BG92" s="6" t="s">
        <v>14</v>
      </c>
      <c r="BH92" s="6" t="s">
        <v>14</v>
      </c>
      <c r="BI92" s="191"/>
      <c r="BJ92" s="188"/>
      <c r="BK92" s="5"/>
      <c r="BL92" s="7"/>
      <c r="BM92" s="7"/>
      <c r="BN92" s="7"/>
      <c r="BO92" s="7"/>
      <c r="BP92" s="10"/>
      <c r="BQ92" s="6"/>
      <c r="BR92" s="6"/>
      <c r="BS92" s="6"/>
      <c r="BT92" s="6"/>
    </row>
    <row r="93" spans="1:72" ht="16.5">
      <c r="A93" s="191"/>
      <c r="B93" s="199"/>
      <c r="C93" s="5">
        <v>39766</v>
      </c>
      <c r="D93" s="7">
        <v>24.8</v>
      </c>
      <c r="E93" s="7">
        <v>23.7</v>
      </c>
      <c r="F93" s="7">
        <v>0</v>
      </c>
      <c r="G93" s="7">
        <v>24.9</v>
      </c>
      <c r="H93" s="6">
        <v>8.25</v>
      </c>
      <c r="I93" s="6" t="s">
        <v>11</v>
      </c>
      <c r="J93" s="6" t="s">
        <v>12</v>
      </c>
      <c r="K93" s="6" t="s">
        <v>11</v>
      </c>
      <c r="L93" s="6" t="s">
        <v>11</v>
      </c>
      <c r="M93" s="201"/>
      <c r="N93" s="194"/>
      <c r="O93" s="34">
        <v>39766</v>
      </c>
      <c r="P93" s="9">
        <v>15.6</v>
      </c>
      <c r="Q93" s="9">
        <v>20.3</v>
      </c>
      <c r="R93" s="9">
        <v>0</v>
      </c>
      <c r="S93" s="9">
        <v>21.9</v>
      </c>
      <c r="T93" s="6">
        <v>8.25</v>
      </c>
      <c r="U93" s="6" t="s">
        <v>11</v>
      </c>
      <c r="V93" s="6" t="s">
        <v>12</v>
      </c>
      <c r="W93" s="6" t="s">
        <v>11</v>
      </c>
      <c r="X93" s="6" t="s">
        <v>11</v>
      </c>
      <c r="Y93" s="204"/>
      <c r="Z93" s="171"/>
      <c r="AA93" s="35">
        <v>39766</v>
      </c>
      <c r="AB93" s="7">
        <v>12</v>
      </c>
      <c r="AC93" s="7">
        <v>22.6</v>
      </c>
      <c r="AD93" s="7">
        <v>0.7</v>
      </c>
      <c r="AE93" s="7">
        <v>20.5</v>
      </c>
      <c r="AF93" s="6">
        <v>7.25</v>
      </c>
      <c r="AG93" s="6" t="s">
        <v>13</v>
      </c>
      <c r="AH93" s="6" t="s">
        <v>12</v>
      </c>
      <c r="AI93" s="6" t="s">
        <v>11</v>
      </c>
      <c r="AJ93" s="6" t="s">
        <v>11</v>
      </c>
      <c r="AK93" s="169"/>
      <c r="AL93" s="171"/>
      <c r="AM93" s="36">
        <v>39766</v>
      </c>
      <c r="AN93" s="7">
        <v>3.2</v>
      </c>
      <c r="AO93" s="7">
        <v>47.1</v>
      </c>
      <c r="AP93" s="7">
        <v>3.6</v>
      </c>
      <c r="AQ93" s="7">
        <v>12</v>
      </c>
      <c r="AR93" s="33">
        <v>5.5</v>
      </c>
      <c r="AS93" s="32" t="s">
        <v>12</v>
      </c>
      <c r="AT93" s="32" t="s">
        <v>12</v>
      </c>
      <c r="AU93" s="32" t="s">
        <v>13</v>
      </c>
      <c r="AV93" s="32" t="s">
        <v>11</v>
      </c>
      <c r="AW93" s="191"/>
      <c r="AX93" s="188"/>
      <c r="AY93" s="5">
        <v>39766</v>
      </c>
      <c r="AZ93" s="7">
        <v>7</v>
      </c>
      <c r="BA93" s="7">
        <v>52.5</v>
      </c>
      <c r="BB93" s="7">
        <v>8.4</v>
      </c>
      <c r="BC93" s="7">
        <v>0.72</v>
      </c>
      <c r="BD93" s="10">
        <v>4</v>
      </c>
      <c r="BE93" s="6" t="s">
        <v>13</v>
      </c>
      <c r="BF93" s="6" t="s">
        <v>13</v>
      </c>
      <c r="BG93" s="6" t="s">
        <v>14</v>
      </c>
      <c r="BH93" s="6" t="s">
        <v>12</v>
      </c>
      <c r="BI93" s="191"/>
      <c r="BJ93" s="188"/>
      <c r="BK93" s="5"/>
      <c r="BL93" s="7"/>
      <c r="BM93" s="7"/>
      <c r="BN93" s="7"/>
      <c r="BO93" s="7"/>
      <c r="BP93" s="10"/>
      <c r="BQ93" s="6"/>
      <c r="BR93" s="6"/>
      <c r="BS93" s="6"/>
      <c r="BT93" s="6"/>
    </row>
    <row r="94" spans="1:72" ht="17.25" thickBot="1">
      <c r="A94" s="192"/>
      <c r="B94" s="200"/>
      <c r="C94" s="5">
        <v>39794</v>
      </c>
      <c r="D94" s="7">
        <v>39.4</v>
      </c>
      <c r="E94" s="7">
        <v>24.1</v>
      </c>
      <c r="F94" s="7">
        <v>0</v>
      </c>
      <c r="G94" s="7">
        <v>27</v>
      </c>
      <c r="H94" s="6">
        <v>8.25</v>
      </c>
      <c r="I94" s="6" t="s">
        <v>11</v>
      </c>
      <c r="J94" s="6" t="s">
        <v>12</v>
      </c>
      <c r="K94" s="6" t="s">
        <v>11</v>
      </c>
      <c r="L94" s="6" t="s">
        <v>11</v>
      </c>
      <c r="M94" s="202"/>
      <c r="N94" s="195"/>
      <c r="O94" s="37">
        <v>39794</v>
      </c>
      <c r="P94" s="9">
        <v>20.1</v>
      </c>
      <c r="Q94" s="9">
        <v>20.8</v>
      </c>
      <c r="R94" s="9">
        <v>0</v>
      </c>
      <c r="S94" s="9">
        <v>17.7</v>
      </c>
      <c r="T94" s="6">
        <v>8.25</v>
      </c>
      <c r="U94" s="6" t="s">
        <v>11</v>
      </c>
      <c r="V94" s="6" t="s">
        <v>12</v>
      </c>
      <c r="W94" s="6" t="s">
        <v>11</v>
      </c>
      <c r="X94" s="6" t="s">
        <v>11</v>
      </c>
      <c r="Y94" s="205"/>
      <c r="Z94" s="172"/>
      <c r="AA94" s="38">
        <v>39794</v>
      </c>
      <c r="AB94" s="25">
        <v>9</v>
      </c>
      <c r="AC94" s="25">
        <v>20.7</v>
      </c>
      <c r="AD94" s="25">
        <v>3.2</v>
      </c>
      <c r="AE94" s="25">
        <v>10.8</v>
      </c>
      <c r="AF94" s="6">
        <v>6.25</v>
      </c>
      <c r="AG94" s="6" t="s">
        <v>13</v>
      </c>
      <c r="AH94" s="6" t="s">
        <v>12</v>
      </c>
      <c r="AI94" s="6" t="s">
        <v>13</v>
      </c>
      <c r="AJ94" s="6" t="s">
        <v>11</v>
      </c>
      <c r="AK94" s="197"/>
      <c r="AL94" s="172"/>
      <c r="AM94" s="39">
        <v>39794</v>
      </c>
      <c r="AN94" s="25">
        <v>2.5</v>
      </c>
      <c r="AO94" s="25">
        <v>28.8</v>
      </c>
      <c r="AP94" s="25">
        <v>5.3</v>
      </c>
      <c r="AQ94" s="25">
        <v>5.56</v>
      </c>
      <c r="AR94" s="33">
        <v>4.25</v>
      </c>
      <c r="AS94" s="32" t="s">
        <v>14</v>
      </c>
      <c r="AT94" s="32" t="s">
        <v>12</v>
      </c>
      <c r="AU94" s="32" t="s">
        <v>12</v>
      </c>
      <c r="AV94" s="32" t="s">
        <v>11</v>
      </c>
      <c r="AW94" s="192"/>
      <c r="AX94" s="189"/>
      <c r="AY94" s="40">
        <v>39794</v>
      </c>
      <c r="AZ94" s="24">
        <v>7.9</v>
      </c>
      <c r="BA94" s="25">
        <v>33.9</v>
      </c>
      <c r="BB94" s="25">
        <v>8.7</v>
      </c>
      <c r="BC94" s="25">
        <v>0.25</v>
      </c>
      <c r="BD94" s="10">
        <v>2.75</v>
      </c>
      <c r="BE94" s="6" t="s">
        <v>13</v>
      </c>
      <c r="BF94" s="6" t="s">
        <v>12</v>
      </c>
      <c r="BG94" s="6" t="s">
        <v>14</v>
      </c>
      <c r="BH94" s="6" t="s">
        <v>14</v>
      </c>
      <c r="BI94" s="192"/>
      <c r="BJ94" s="189"/>
      <c r="BK94" s="40"/>
      <c r="BL94" s="24"/>
      <c r="BM94" s="25"/>
      <c r="BN94" s="25"/>
      <c r="BO94" s="25"/>
      <c r="BP94" s="10"/>
      <c r="BQ94" s="6"/>
      <c r="BR94" s="6"/>
      <c r="BS94" s="6"/>
      <c r="BT94" s="6"/>
    </row>
    <row r="95" spans="1:72" ht="18" thickBot="1" thickTop="1">
      <c r="A95" s="19">
        <v>97</v>
      </c>
      <c r="B95" s="15" t="s">
        <v>10</v>
      </c>
      <c r="C95" s="16" t="s">
        <v>15</v>
      </c>
      <c r="D95" s="18">
        <v>23.625</v>
      </c>
      <c r="E95" s="18">
        <v>29.666666666666668</v>
      </c>
      <c r="F95" s="18">
        <v>0.7416666666666667</v>
      </c>
      <c r="G95" s="18">
        <v>18.75916666666667</v>
      </c>
      <c r="H95" s="18">
        <f>AVERAGE(H83:H94)</f>
        <v>7.875</v>
      </c>
      <c r="I95" s="17" t="str">
        <f>IF(D95&lt;3,"1",IF(D95&lt;5,"3",IF(D95&lt;=15,"6",IF(D95&gt;15,"10"))))</f>
        <v>10</v>
      </c>
      <c r="J95" s="17" t="str">
        <f>IF(E95&lt;20,"1",IF(E95&lt;=49,"3",IF(E95&lt;=100,"6",IF(E95&gt;100,"10"))))</f>
        <v>3</v>
      </c>
      <c r="K95" s="17" t="str">
        <f>IF(F95&gt;6.5,"1",IF(F95&gt;=4.6,"3",IF(F95&gt;=2,"6",IF(F95&gt;=0,"10"))))</f>
        <v>10</v>
      </c>
      <c r="L95" s="17" t="str">
        <f>IF(G95&lt;0.5,"1",IF(G95&lt;1,"3",IF(G95&lt;=3,"6",IF(G95&gt;=3,"10"))))</f>
        <v>10</v>
      </c>
      <c r="M95" s="14">
        <v>97</v>
      </c>
      <c r="N95" s="41" t="s">
        <v>10</v>
      </c>
      <c r="O95" s="42" t="s">
        <v>15</v>
      </c>
      <c r="P95" s="18">
        <v>19.741666666666664</v>
      </c>
      <c r="Q95" s="18">
        <v>30.383333333333336</v>
      </c>
      <c r="R95" s="18">
        <v>0.8166666666666668</v>
      </c>
      <c r="S95" s="18">
        <v>17.190833333333334</v>
      </c>
      <c r="T95" s="18">
        <f>AVERAGE(T83:T94)</f>
        <v>7.875</v>
      </c>
      <c r="U95" s="17" t="str">
        <f>IF(U278&lt;3,"1",IF(U278&lt;5,"3",IF(U278&lt;=15,"6",IF(U278&gt;15,"10"))))</f>
        <v>10</v>
      </c>
      <c r="V95" s="17" t="str">
        <f>IF(V278&lt;20,"1",IF(V278&lt;=49,"3",IF(V278&lt;=100,"6",IF(V278&gt;100,"10"))))</f>
        <v>10</v>
      </c>
      <c r="W95" s="17" t="str">
        <f>IF(W278&gt;6.5,"1",IF(W278&gt;=4.6,"3",IF(W278&gt;=2,"6",IF(W278&gt;=0,"10"))))</f>
        <v>1</v>
      </c>
      <c r="X95" s="17" t="str">
        <f>IF(X278&lt;0.5,"1",IF(X278&lt;1,"3",IF(X278&lt;=3,"6",IF(X278&gt;=3,"10"))))</f>
        <v>10</v>
      </c>
      <c r="Y95" s="43">
        <v>97</v>
      </c>
      <c r="Z95" s="44" t="s">
        <v>16</v>
      </c>
      <c r="AA95" s="45" t="s">
        <v>15</v>
      </c>
      <c r="AB95" s="23">
        <v>13.491666666666667</v>
      </c>
      <c r="AC95" s="23">
        <v>28.724999999999998</v>
      </c>
      <c r="AD95" s="23">
        <v>2.525</v>
      </c>
      <c r="AE95" s="23">
        <v>14.3975</v>
      </c>
      <c r="AF95" s="18">
        <f>AVERAGE(AF83:AF94)</f>
        <v>6.708333333333333</v>
      </c>
      <c r="AG95" s="17" t="str">
        <f>IF(AB95&lt;3,"1",IF(AB95&lt;5,"3",IF(AB95&lt;=15,"6",IF(AB95&gt;15,"10"))))</f>
        <v>6</v>
      </c>
      <c r="AH95" s="17" t="str">
        <f>IF(AC95&lt;20,"1",IF(AC95&lt;=49,"3",IF(AC95&lt;=100,"6",IF(AC95&gt;100,"10"))))</f>
        <v>3</v>
      </c>
      <c r="AI95" s="17" t="str">
        <f>IF(AD95&gt;6.5,"1",IF(AD95&gt;=4.6,"3",IF(AD95&gt;=2,"6",IF(AD95&gt;=0,"10"))))</f>
        <v>6</v>
      </c>
      <c r="AJ95" s="17" t="str">
        <f>IF(AE95&lt;0.5,"1",IF(AE95&lt;1,"3",IF(AE95&lt;=3,"6",IF(AE95&gt;=3,"10"))))</f>
        <v>10</v>
      </c>
      <c r="AK95" s="43">
        <v>97</v>
      </c>
      <c r="AL95" s="44" t="s">
        <v>16</v>
      </c>
      <c r="AM95" s="45" t="s">
        <v>15</v>
      </c>
      <c r="AN95" s="23">
        <v>6.416666666666667</v>
      </c>
      <c r="AO95" s="23">
        <v>44.63333333333333</v>
      </c>
      <c r="AP95" s="23">
        <v>3.658333333333333</v>
      </c>
      <c r="AQ95" s="23">
        <v>9.575000000000001</v>
      </c>
      <c r="AR95" s="18">
        <f>AVERAGE(AR83:AR94)</f>
        <v>6.1875</v>
      </c>
      <c r="AS95" s="17" t="str">
        <f>IF(AN95&lt;3,"1",IF(AN95&lt;5,"3",IF(AN95&lt;=15,"6",IF(AN95&gt;15,"10"))))</f>
        <v>6</v>
      </c>
      <c r="AT95" s="17" t="str">
        <f>IF(AO95&lt;20,"1",IF(AO95&lt;=49,"3",IF(AO95&lt;=100,"6",IF(AO95&gt;100,"10"))))</f>
        <v>3</v>
      </c>
      <c r="AU95" s="17" t="str">
        <f>IF(AP95&gt;6.5,"1",IF(AP95&gt;=4.6,"3",IF(AP95&gt;=2,"6",IF(AP95&gt;=0,"10"))))</f>
        <v>6</v>
      </c>
      <c r="AV95" s="17" t="str">
        <f>IF(AQ95&lt;0.5,"1",IF(AQ95&lt;1,"3",IF(AQ95&lt;=3,"6",IF(AQ95&gt;=3,"10"))))</f>
        <v>10</v>
      </c>
      <c r="AW95" s="43">
        <v>97</v>
      </c>
      <c r="AX95" s="44" t="s">
        <v>16</v>
      </c>
      <c r="AY95" s="45" t="s">
        <v>15</v>
      </c>
      <c r="AZ95" s="23">
        <v>8.841666666666667</v>
      </c>
      <c r="BA95" s="23">
        <v>61.474999999999994</v>
      </c>
      <c r="BB95" s="23">
        <v>8.275</v>
      </c>
      <c r="BC95" s="23">
        <v>1.1933333333333331</v>
      </c>
      <c r="BD95" s="18">
        <f>AVERAGE(BD83:BD94)</f>
        <v>4.020833333333333</v>
      </c>
      <c r="BE95" s="17" t="str">
        <f>IF(AZ95&lt;3,"1",IF(AZ95&lt;5,"3",IF(AZ95&lt;=15,"6",IF(AZ95&gt;15,"10"))))</f>
        <v>6</v>
      </c>
      <c r="BF95" s="17" t="str">
        <f>IF(BA95&lt;20,"1",IF(BA95&lt;=49,"3",IF(BA95&lt;=100,"6",IF(BA95&gt;100,"10"))))</f>
        <v>6</v>
      </c>
      <c r="BG95" s="17" t="str">
        <f>IF(BB95&gt;6.5,"1",IF(BB95&gt;=4.6,"3",IF(BB95&gt;=2,"6",IF(BB95&gt;=0,"10"))))</f>
        <v>1</v>
      </c>
      <c r="BH95" s="17" t="str">
        <f>IF(BC95&lt;0.5,"1",IF(BC95&lt;1,"3",IF(BC95&lt;=3,"6",IF(BC95&gt;=3,"10"))))</f>
        <v>6</v>
      </c>
      <c r="BI95" s="43">
        <v>97</v>
      </c>
      <c r="BJ95" s="44" t="s">
        <v>16</v>
      </c>
      <c r="BK95" s="45"/>
      <c r="BL95" s="23"/>
      <c r="BM95" s="23"/>
      <c r="BN95" s="23"/>
      <c r="BO95" s="23"/>
      <c r="BP95" s="18"/>
      <c r="BQ95" s="17"/>
      <c r="BR95" s="17"/>
      <c r="BS95" s="17"/>
      <c r="BT95" s="17"/>
    </row>
    <row r="96" spans="1:72" ht="17.25" thickTop="1">
      <c r="A96" s="190">
        <v>98</v>
      </c>
      <c r="B96" s="187" t="s">
        <v>10</v>
      </c>
      <c r="C96" s="5">
        <v>39819</v>
      </c>
      <c r="D96" s="7">
        <v>48.3</v>
      </c>
      <c r="E96" s="7">
        <v>38.6</v>
      </c>
      <c r="F96" s="7">
        <v>0</v>
      </c>
      <c r="G96" s="7">
        <v>63</v>
      </c>
      <c r="H96" s="6">
        <v>8.25</v>
      </c>
      <c r="I96" s="6" t="s">
        <v>11</v>
      </c>
      <c r="J96" s="6" t="s">
        <v>12</v>
      </c>
      <c r="K96" s="6" t="s">
        <v>11</v>
      </c>
      <c r="L96" s="6" t="s">
        <v>11</v>
      </c>
      <c r="M96" s="190">
        <v>98</v>
      </c>
      <c r="N96" s="193" t="s">
        <v>10</v>
      </c>
      <c r="O96" s="8">
        <v>39819</v>
      </c>
      <c r="P96" s="9">
        <v>34</v>
      </c>
      <c r="Q96" s="9">
        <v>33.7</v>
      </c>
      <c r="R96" s="9">
        <v>0</v>
      </c>
      <c r="S96" s="9">
        <v>51.9</v>
      </c>
      <c r="T96" s="6">
        <v>8.25</v>
      </c>
      <c r="U96" s="6" t="s">
        <v>11</v>
      </c>
      <c r="V96" s="6" t="s">
        <v>12</v>
      </c>
      <c r="W96" s="6" t="s">
        <v>11</v>
      </c>
      <c r="X96" s="6" t="s">
        <v>11</v>
      </c>
      <c r="Y96" s="196">
        <v>98</v>
      </c>
      <c r="Z96" s="196" t="s">
        <v>16</v>
      </c>
      <c r="AA96" s="5">
        <v>39819</v>
      </c>
      <c r="AB96" s="7">
        <v>22.9</v>
      </c>
      <c r="AC96" s="7">
        <v>23.8</v>
      </c>
      <c r="AD96" s="7">
        <v>0</v>
      </c>
      <c r="AE96" s="7">
        <v>36.1</v>
      </c>
      <c r="AF96" s="6">
        <v>8.25</v>
      </c>
      <c r="AG96" s="6" t="s">
        <v>11</v>
      </c>
      <c r="AH96" s="6" t="s">
        <v>12</v>
      </c>
      <c r="AI96" s="6" t="s">
        <v>11</v>
      </c>
      <c r="AJ96" s="6" t="s">
        <v>11</v>
      </c>
      <c r="AK96" s="169">
        <v>98</v>
      </c>
      <c r="AL96" s="171" t="s">
        <v>10</v>
      </c>
      <c r="AM96" s="5">
        <v>39819</v>
      </c>
      <c r="AN96" s="7">
        <v>6</v>
      </c>
      <c r="AO96" s="7">
        <v>29</v>
      </c>
      <c r="AP96" s="7">
        <v>5.2</v>
      </c>
      <c r="AQ96" s="7">
        <v>17.7</v>
      </c>
      <c r="AR96" s="10">
        <v>5.5</v>
      </c>
      <c r="AS96" s="6" t="s">
        <v>13</v>
      </c>
      <c r="AT96" s="6" t="s">
        <v>12</v>
      </c>
      <c r="AU96" s="6" t="s">
        <v>12</v>
      </c>
      <c r="AV96" s="6" t="s">
        <v>11</v>
      </c>
      <c r="AW96" s="190">
        <v>98</v>
      </c>
      <c r="AX96" s="187" t="s">
        <v>10</v>
      </c>
      <c r="AY96" s="5">
        <v>39819</v>
      </c>
      <c r="AZ96" s="7">
        <v>13.7</v>
      </c>
      <c r="BA96" s="7">
        <v>58.6</v>
      </c>
      <c r="BB96" s="7">
        <v>9.1</v>
      </c>
      <c r="BC96" s="7">
        <v>0.36</v>
      </c>
      <c r="BD96" s="10">
        <v>3.5</v>
      </c>
      <c r="BE96" s="6" t="s">
        <v>13</v>
      </c>
      <c r="BF96" s="6" t="s">
        <v>13</v>
      </c>
      <c r="BG96" s="6" t="s">
        <v>14</v>
      </c>
      <c r="BH96" s="6" t="s">
        <v>14</v>
      </c>
      <c r="BI96" s="190">
        <v>98</v>
      </c>
      <c r="BJ96" s="187" t="s">
        <v>10</v>
      </c>
      <c r="BK96" s="5"/>
      <c r="BL96" s="7"/>
      <c r="BM96" s="7"/>
      <c r="BN96" s="7"/>
      <c r="BO96" s="7"/>
      <c r="BP96" s="10"/>
      <c r="BQ96" s="6"/>
      <c r="BR96" s="6"/>
      <c r="BS96" s="6"/>
      <c r="BT96" s="6"/>
    </row>
    <row r="97" spans="1:72" ht="16.5">
      <c r="A97" s="191"/>
      <c r="B97" s="188"/>
      <c r="C97" s="5">
        <v>39854</v>
      </c>
      <c r="D97" s="7">
        <v>24.8</v>
      </c>
      <c r="E97" s="7">
        <v>24</v>
      </c>
      <c r="F97" s="7">
        <v>0</v>
      </c>
      <c r="G97" s="7">
        <v>13.5</v>
      </c>
      <c r="H97" s="6">
        <v>8.25</v>
      </c>
      <c r="I97" s="6" t="s">
        <v>11</v>
      </c>
      <c r="J97" s="6" t="s">
        <v>12</v>
      </c>
      <c r="K97" s="6" t="s">
        <v>11</v>
      </c>
      <c r="L97" s="6" t="s">
        <v>11</v>
      </c>
      <c r="M97" s="191"/>
      <c r="N97" s="194"/>
      <c r="O97" s="8">
        <v>39854</v>
      </c>
      <c r="P97" s="9">
        <v>45.8</v>
      </c>
      <c r="Q97" s="9">
        <v>26.3</v>
      </c>
      <c r="R97" s="9">
        <v>0</v>
      </c>
      <c r="S97" s="9">
        <v>13</v>
      </c>
      <c r="T97" s="6">
        <v>8.25</v>
      </c>
      <c r="U97" s="6" t="s">
        <v>11</v>
      </c>
      <c r="V97" s="6" t="s">
        <v>12</v>
      </c>
      <c r="W97" s="6" t="s">
        <v>11</v>
      </c>
      <c r="X97" s="6" t="s">
        <v>11</v>
      </c>
      <c r="Y97" s="179"/>
      <c r="Z97" s="179"/>
      <c r="AA97" s="5">
        <v>39854</v>
      </c>
      <c r="AB97" s="7">
        <v>21.7</v>
      </c>
      <c r="AC97" s="7">
        <v>23</v>
      </c>
      <c r="AD97" s="7">
        <v>2.1</v>
      </c>
      <c r="AE97" s="7">
        <v>14.7</v>
      </c>
      <c r="AF97" s="6">
        <v>7.25</v>
      </c>
      <c r="AG97" s="6" t="s">
        <v>11</v>
      </c>
      <c r="AH97" s="6" t="s">
        <v>12</v>
      </c>
      <c r="AI97" s="6" t="s">
        <v>13</v>
      </c>
      <c r="AJ97" s="6" t="s">
        <v>11</v>
      </c>
      <c r="AK97" s="169"/>
      <c r="AL97" s="171"/>
      <c r="AM97" s="5">
        <v>39854</v>
      </c>
      <c r="AN97" s="7">
        <v>6</v>
      </c>
      <c r="AO97" s="7">
        <v>50</v>
      </c>
      <c r="AP97" s="7">
        <v>4.7</v>
      </c>
      <c r="AQ97" s="7">
        <v>9.84</v>
      </c>
      <c r="AR97" s="10">
        <v>6.25</v>
      </c>
      <c r="AS97" s="6" t="s">
        <v>13</v>
      </c>
      <c r="AT97" s="6" t="s">
        <v>13</v>
      </c>
      <c r="AU97" s="6" t="s">
        <v>12</v>
      </c>
      <c r="AV97" s="6" t="s">
        <v>11</v>
      </c>
      <c r="AW97" s="191"/>
      <c r="AX97" s="188"/>
      <c r="AY97" s="5">
        <v>39854</v>
      </c>
      <c r="AZ97" s="7">
        <v>2.9</v>
      </c>
      <c r="BA97" s="7">
        <v>27.3</v>
      </c>
      <c r="BB97" s="7">
        <v>6.1</v>
      </c>
      <c r="BC97" s="7">
        <v>0.92</v>
      </c>
      <c r="BD97" s="10">
        <v>2.5</v>
      </c>
      <c r="BE97" s="6" t="s">
        <v>14</v>
      </c>
      <c r="BF97" s="6" t="s">
        <v>12</v>
      </c>
      <c r="BG97" s="6" t="s">
        <v>12</v>
      </c>
      <c r="BH97" s="6" t="s">
        <v>12</v>
      </c>
      <c r="BI97" s="191"/>
      <c r="BJ97" s="188"/>
      <c r="BK97" s="5"/>
      <c r="BL97" s="7"/>
      <c r="BM97" s="7"/>
      <c r="BN97" s="7"/>
      <c r="BO97" s="7"/>
      <c r="BP97" s="10"/>
      <c r="BQ97" s="6"/>
      <c r="BR97" s="6"/>
      <c r="BS97" s="6"/>
      <c r="BT97" s="6"/>
    </row>
    <row r="98" spans="1:72" ht="16.5">
      <c r="A98" s="191"/>
      <c r="B98" s="188"/>
      <c r="C98" s="5">
        <v>39883</v>
      </c>
      <c r="D98" s="7">
        <v>22.3</v>
      </c>
      <c r="E98" s="7">
        <v>30</v>
      </c>
      <c r="F98" s="7">
        <v>0.9</v>
      </c>
      <c r="G98" s="7">
        <v>20.6</v>
      </c>
      <c r="H98" s="6">
        <v>8.25</v>
      </c>
      <c r="I98" s="6" t="s">
        <v>11</v>
      </c>
      <c r="J98" s="6" t="s">
        <v>12</v>
      </c>
      <c r="K98" s="6" t="s">
        <v>11</v>
      </c>
      <c r="L98" s="6" t="s">
        <v>11</v>
      </c>
      <c r="M98" s="191"/>
      <c r="N98" s="194"/>
      <c r="O98" s="8">
        <v>39883</v>
      </c>
      <c r="P98" s="9">
        <v>24.3</v>
      </c>
      <c r="Q98" s="9">
        <v>29</v>
      </c>
      <c r="R98" s="9">
        <v>1</v>
      </c>
      <c r="S98" s="9">
        <v>16.4</v>
      </c>
      <c r="T98" s="6">
        <v>8.25</v>
      </c>
      <c r="U98" s="6" t="s">
        <v>11</v>
      </c>
      <c r="V98" s="6" t="s">
        <v>12</v>
      </c>
      <c r="W98" s="6" t="s">
        <v>11</v>
      </c>
      <c r="X98" s="6" t="s">
        <v>11</v>
      </c>
      <c r="Y98" s="179"/>
      <c r="Z98" s="179"/>
      <c r="AA98" s="5">
        <v>39883</v>
      </c>
      <c r="AB98" s="7">
        <v>17.2</v>
      </c>
      <c r="AC98" s="7">
        <v>23.8</v>
      </c>
      <c r="AD98" s="7">
        <v>4.7</v>
      </c>
      <c r="AE98" s="7">
        <v>11</v>
      </c>
      <c r="AF98" s="6">
        <v>6.5</v>
      </c>
      <c r="AG98" s="6" t="s">
        <v>11</v>
      </c>
      <c r="AH98" s="6" t="s">
        <v>12</v>
      </c>
      <c r="AI98" s="6" t="s">
        <v>12</v>
      </c>
      <c r="AJ98" s="6" t="s">
        <v>11</v>
      </c>
      <c r="AK98" s="169"/>
      <c r="AL98" s="171"/>
      <c r="AM98" s="5">
        <v>39883</v>
      </c>
      <c r="AN98" s="7">
        <v>3.8</v>
      </c>
      <c r="AO98" s="7">
        <v>30.2</v>
      </c>
      <c r="AP98" s="7">
        <v>3.4</v>
      </c>
      <c r="AQ98" s="7">
        <v>6.11</v>
      </c>
      <c r="AR98" s="10">
        <v>5.5</v>
      </c>
      <c r="AS98" s="6" t="s">
        <v>12</v>
      </c>
      <c r="AT98" s="6" t="s">
        <v>12</v>
      </c>
      <c r="AU98" s="6" t="s">
        <v>13</v>
      </c>
      <c r="AV98" s="6" t="s">
        <v>11</v>
      </c>
      <c r="AW98" s="191"/>
      <c r="AX98" s="188"/>
      <c r="AY98" s="5">
        <v>39883</v>
      </c>
      <c r="AZ98" s="7">
        <v>3.1</v>
      </c>
      <c r="BA98" s="7">
        <v>37.2</v>
      </c>
      <c r="BB98" s="7">
        <v>10</v>
      </c>
      <c r="BC98" s="7">
        <v>0.31</v>
      </c>
      <c r="BD98" s="10">
        <v>2</v>
      </c>
      <c r="BE98" s="6" t="s">
        <v>12</v>
      </c>
      <c r="BF98" s="6" t="s">
        <v>12</v>
      </c>
      <c r="BG98" s="6" t="s">
        <v>14</v>
      </c>
      <c r="BH98" s="6" t="s">
        <v>14</v>
      </c>
      <c r="BI98" s="191"/>
      <c r="BJ98" s="188"/>
      <c r="BK98" s="5"/>
      <c r="BL98" s="7"/>
      <c r="BM98" s="7"/>
      <c r="BN98" s="7"/>
      <c r="BO98" s="7"/>
      <c r="BP98" s="10"/>
      <c r="BQ98" s="6"/>
      <c r="BR98" s="6"/>
      <c r="BS98" s="6"/>
      <c r="BT98" s="6"/>
    </row>
    <row r="99" spans="1:72" ht="16.5">
      <c r="A99" s="191"/>
      <c r="B99" s="188"/>
      <c r="C99" s="5">
        <v>39912</v>
      </c>
      <c r="D99" s="7">
        <v>36.8</v>
      </c>
      <c r="E99" s="7">
        <v>30</v>
      </c>
      <c r="F99" s="7">
        <v>0</v>
      </c>
      <c r="G99" s="7">
        <v>29</v>
      </c>
      <c r="H99" s="6">
        <v>8.25</v>
      </c>
      <c r="I99" s="6" t="s">
        <v>11</v>
      </c>
      <c r="J99" s="6" t="s">
        <v>12</v>
      </c>
      <c r="K99" s="6" t="s">
        <v>11</v>
      </c>
      <c r="L99" s="6" t="s">
        <v>11</v>
      </c>
      <c r="M99" s="191"/>
      <c r="N99" s="194"/>
      <c r="O99" s="8">
        <v>39912</v>
      </c>
      <c r="P99" s="9">
        <v>45.3</v>
      </c>
      <c r="Q99" s="9">
        <v>32.3</v>
      </c>
      <c r="R99" s="9">
        <v>0</v>
      </c>
      <c r="S99" s="9">
        <v>34</v>
      </c>
      <c r="T99" s="6">
        <v>8.25</v>
      </c>
      <c r="U99" s="6" t="s">
        <v>11</v>
      </c>
      <c r="V99" s="6" t="s">
        <v>12</v>
      </c>
      <c r="W99" s="6" t="s">
        <v>11</v>
      </c>
      <c r="X99" s="6" t="s">
        <v>11</v>
      </c>
      <c r="Y99" s="179"/>
      <c r="Z99" s="179"/>
      <c r="AA99" s="5">
        <v>39925</v>
      </c>
      <c r="AB99" s="7">
        <v>17.6</v>
      </c>
      <c r="AC99" s="7">
        <v>28.2</v>
      </c>
      <c r="AD99" s="7">
        <v>0.7</v>
      </c>
      <c r="AE99" s="7">
        <v>14.7</v>
      </c>
      <c r="AF99" s="6">
        <v>8.25</v>
      </c>
      <c r="AG99" s="6" t="s">
        <v>11</v>
      </c>
      <c r="AH99" s="6" t="s">
        <v>12</v>
      </c>
      <c r="AI99" s="6" t="s">
        <v>11</v>
      </c>
      <c r="AJ99" s="6" t="s">
        <v>11</v>
      </c>
      <c r="AK99" s="169"/>
      <c r="AL99" s="171"/>
      <c r="AM99" s="5">
        <v>39912</v>
      </c>
      <c r="AN99" s="7">
        <v>3</v>
      </c>
      <c r="AO99" s="7">
        <v>53.7</v>
      </c>
      <c r="AP99" s="7">
        <v>4.7</v>
      </c>
      <c r="AQ99" s="7">
        <v>8.04</v>
      </c>
      <c r="AR99" s="10">
        <v>5.5</v>
      </c>
      <c r="AS99" s="6" t="s">
        <v>12</v>
      </c>
      <c r="AT99" s="6" t="s">
        <v>13</v>
      </c>
      <c r="AU99" s="6" t="s">
        <v>12</v>
      </c>
      <c r="AV99" s="6" t="s">
        <v>11</v>
      </c>
      <c r="AW99" s="191"/>
      <c r="AX99" s="188"/>
      <c r="AY99" s="5">
        <v>39912</v>
      </c>
      <c r="AZ99" s="7">
        <v>1</v>
      </c>
      <c r="BA99" s="7">
        <v>48.2</v>
      </c>
      <c r="BB99" s="7">
        <v>9.3</v>
      </c>
      <c r="BC99" s="7">
        <v>0.21</v>
      </c>
      <c r="BD99" s="10">
        <v>1.5</v>
      </c>
      <c r="BE99" s="6" t="s">
        <v>14</v>
      </c>
      <c r="BF99" s="6" t="s">
        <v>12</v>
      </c>
      <c r="BG99" s="6" t="s">
        <v>14</v>
      </c>
      <c r="BH99" s="6" t="s">
        <v>14</v>
      </c>
      <c r="BI99" s="191"/>
      <c r="BJ99" s="188"/>
      <c r="BK99" s="5"/>
      <c r="BL99" s="7"/>
      <c r="BM99" s="7"/>
      <c r="BN99" s="7"/>
      <c r="BO99" s="7"/>
      <c r="BP99" s="10"/>
      <c r="BQ99" s="6"/>
      <c r="BR99" s="6"/>
      <c r="BS99" s="6"/>
      <c r="BT99" s="6"/>
    </row>
    <row r="100" spans="1:72" ht="16.5">
      <c r="A100" s="191"/>
      <c r="B100" s="188"/>
      <c r="C100" s="5">
        <v>39940</v>
      </c>
      <c r="D100" s="7">
        <v>13.9</v>
      </c>
      <c r="E100" s="7">
        <v>23.1</v>
      </c>
      <c r="F100" s="7">
        <v>2.6</v>
      </c>
      <c r="G100" s="7">
        <v>16.7</v>
      </c>
      <c r="H100" s="6">
        <v>6.25</v>
      </c>
      <c r="I100" s="6" t="s">
        <v>13</v>
      </c>
      <c r="J100" s="6" t="s">
        <v>12</v>
      </c>
      <c r="K100" s="6" t="s">
        <v>13</v>
      </c>
      <c r="L100" s="6" t="s">
        <v>11</v>
      </c>
      <c r="M100" s="191"/>
      <c r="N100" s="194"/>
      <c r="O100" s="8">
        <v>39940</v>
      </c>
      <c r="P100" s="9">
        <v>17.1</v>
      </c>
      <c r="Q100" s="9">
        <v>28.7</v>
      </c>
      <c r="R100" s="9">
        <v>1.3</v>
      </c>
      <c r="S100" s="9">
        <v>15.8</v>
      </c>
      <c r="T100" s="6">
        <v>8.25</v>
      </c>
      <c r="U100" s="6" t="s">
        <v>11</v>
      </c>
      <c r="V100" s="6" t="s">
        <v>12</v>
      </c>
      <c r="W100" s="6" t="s">
        <v>11</v>
      </c>
      <c r="X100" s="6" t="s">
        <v>11</v>
      </c>
      <c r="Y100" s="179"/>
      <c r="Z100" s="179"/>
      <c r="AA100" s="5">
        <v>39940</v>
      </c>
      <c r="AB100" s="7">
        <v>16.9</v>
      </c>
      <c r="AC100" s="7">
        <v>36.7</v>
      </c>
      <c r="AD100" s="7">
        <v>9.4</v>
      </c>
      <c r="AE100" s="7">
        <v>13.4</v>
      </c>
      <c r="AF100" s="6">
        <v>6</v>
      </c>
      <c r="AG100" s="6" t="s">
        <v>11</v>
      </c>
      <c r="AH100" s="6" t="s">
        <v>12</v>
      </c>
      <c r="AI100" s="6" t="s">
        <v>14</v>
      </c>
      <c r="AJ100" s="6" t="s">
        <v>11</v>
      </c>
      <c r="AK100" s="169"/>
      <c r="AL100" s="171"/>
      <c r="AM100" s="5">
        <v>39940</v>
      </c>
      <c r="AN100" s="7">
        <v>8.2</v>
      </c>
      <c r="AO100" s="7">
        <v>28.8</v>
      </c>
      <c r="AP100" s="7">
        <v>3.6</v>
      </c>
      <c r="AQ100" s="7">
        <v>14.2</v>
      </c>
      <c r="AR100" s="10">
        <v>6.25</v>
      </c>
      <c r="AS100" s="6" t="s">
        <v>13</v>
      </c>
      <c r="AT100" s="6" t="s">
        <v>12</v>
      </c>
      <c r="AU100" s="6" t="s">
        <v>13</v>
      </c>
      <c r="AV100" s="6" t="s">
        <v>11</v>
      </c>
      <c r="AW100" s="191"/>
      <c r="AX100" s="188"/>
      <c r="AY100" s="5">
        <v>39940</v>
      </c>
      <c r="AZ100" s="7">
        <v>6.1</v>
      </c>
      <c r="BA100" s="7">
        <v>65.8</v>
      </c>
      <c r="BB100" s="7">
        <v>9.7</v>
      </c>
      <c r="BC100" s="7">
        <v>0.59</v>
      </c>
      <c r="BD100" s="10">
        <v>4</v>
      </c>
      <c r="BE100" s="6" t="s">
        <v>13</v>
      </c>
      <c r="BF100" s="6" t="s">
        <v>13</v>
      </c>
      <c r="BG100" s="6" t="s">
        <v>14</v>
      </c>
      <c r="BH100" s="6" t="s">
        <v>12</v>
      </c>
      <c r="BI100" s="191"/>
      <c r="BJ100" s="188"/>
      <c r="BK100" s="5"/>
      <c r="BL100" s="7"/>
      <c r="BM100" s="7"/>
      <c r="BN100" s="7"/>
      <c r="BO100" s="7"/>
      <c r="BP100" s="10"/>
      <c r="BQ100" s="6"/>
      <c r="BR100" s="6"/>
      <c r="BS100" s="6"/>
      <c r="BT100" s="6"/>
    </row>
    <row r="101" spans="1:72" ht="16.5">
      <c r="A101" s="191"/>
      <c r="B101" s="188"/>
      <c r="C101" s="5">
        <v>39970</v>
      </c>
      <c r="D101" s="7">
        <v>27.8</v>
      </c>
      <c r="E101" s="7">
        <v>27.2</v>
      </c>
      <c r="F101" s="7">
        <v>0</v>
      </c>
      <c r="G101" s="7">
        <v>11.9</v>
      </c>
      <c r="H101" s="6">
        <v>8.25</v>
      </c>
      <c r="I101" s="6" t="s">
        <v>11</v>
      </c>
      <c r="J101" s="6" t="s">
        <v>12</v>
      </c>
      <c r="K101" s="6" t="s">
        <v>11</v>
      </c>
      <c r="L101" s="6" t="s">
        <v>11</v>
      </c>
      <c r="M101" s="191"/>
      <c r="N101" s="194"/>
      <c r="O101" s="8">
        <v>39970</v>
      </c>
      <c r="P101" s="9">
        <v>24.1</v>
      </c>
      <c r="Q101" s="9">
        <v>31.5</v>
      </c>
      <c r="R101" s="9">
        <v>0</v>
      </c>
      <c r="S101" s="9">
        <v>10.2</v>
      </c>
      <c r="T101" s="6">
        <v>8.25</v>
      </c>
      <c r="U101" s="6" t="s">
        <v>11</v>
      </c>
      <c r="V101" s="6" t="s">
        <v>12</v>
      </c>
      <c r="W101" s="6" t="s">
        <v>11</v>
      </c>
      <c r="X101" s="6" t="s">
        <v>11</v>
      </c>
      <c r="Y101" s="179"/>
      <c r="Z101" s="179"/>
      <c r="AA101" s="5">
        <v>39970</v>
      </c>
      <c r="AB101" s="7">
        <v>22.7</v>
      </c>
      <c r="AC101" s="7">
        <v>30.8</v>
      </c>
      <c r="AD101" s="7">
        <v>0</v>
      </c>
      <c r="AE101" s="7">
        <v>14</v>
      </c>
      <c r="AF101" s="6">
        <v>8.25</v>
      </c>
      <c r="AG101" s="6" t="s">
        <v>11</v>
      </c>
      <c r="AH101" s="6" t="s">
        <v>12</v>
      </c>
      <c r="AI101" s="6" t="s">
        <v>11</v>
      </c>
      <c r="AJ101" s="6" t="s">
        <v>11</v>
      </c>
      <c r="AK101" s="169"/>
      <c r="AL101" s="171"/>
      <c r="AM101" s="5">
        <v>39970</v>
      </c>
      <c r="AN101" s="7">
        <v>12.9</v>
      </c>
      <c r="AO101" s="7">
        <v>29.4</v>
      </c>
      <c r="AP101" s="7">
        <v>2.5</v>
      </c>
      <c r="AQ101" s="7">
        <v>15</v>
      </c>
      <c r="AR101" s="10">
        <v>6.25</v>
      </c>
      <c r="AS101" s="6" t="s">
        <v>13</v>
      </c>
      <c r="AT101" s="6" t="s">
        <v>12</v>
      </c>
      <c r="AU101" s="6" t="s">
        <v>13</v>
      </c>
      <c r="AV101" s="6" t="s">
        <v>11</v>
      </c>
      <c r="AW101" s="191"/>
      <c r="AX101" s="188"/>
      <c r="AY101" s="5">
        <v>39970</v>
      </c>
      <c r="AZ101" s="7">
        <v>10.9</v>
      </c>
      <c r="BA101" s="7">
        <v>57.1</v>
      </c>
      <c r="BB101" s="7">
        <v>12.6</v>
      </c>
      <c r="BC101" s="7">
        <v>0.14</v>
      </c>
      <c r="BD101" s="10">
        <v>3.5</v>
      </c>
      <c r="BE101" s="6" t="s">
        <v>13</v>
      </c>
      <c r="BF101" s="6" t="s">
        <v>13</v>
      </c>
      <c r="BG101" s="6" t="s">
        <v>14</v>
      </c>
      <c r="BH101" s="6" t="s">
        <v>14</v>
      </c>
      <c r="BI101" s="191"/>
      <c r="BJ101" s="188"/>
      <c r="BK101" s="5"/>
      <c r="BL101" s="7"/>
      <c r="BM101" s="7"/>
      <c r="BN101" s="7"/>
      <c r="BO101" s="7"/>
      <c r="BP101" s="10"/>
      <c r="BQ101" s="6"/>
      <c r="BR101" s="6"/>
      <c r="BS101" s="6"/>
      <c r="BT101" s="6"/>
    </row>
    <row r="102" spans="1:72" ht="16.5">
      <c r="A102" s="191"/>
      <c r="B102" s="188"/>
      <c r="C102" s="5">
        <v>39998</v>
      </c>
      <c r="D102" s="7">
        <v>19.5</v>
      </c>
      <c r="E102" s="7">
        <v>20.8</v>
      </c>
      <c r="F102" s="7">
        <v>1</v>
      </c>
      <c r="G102" s="7">
        <v>15.6</v>
      </c>
      <c r="H102" s="6">
        <v>8.25</v>
      </c>
      <c r="I102" s="6" t="s">
        <v>11</v>
      </c>
      <c r="J102" s="6" t="s">
        <v>12</v>
      </c>
      <c r="K102" s="6" t="s">
        <v>11</v>
      </c>
      <c r="L102" s="6" t="s">
        <v>11</v>
      </c>
      <c r="M102" s="191"/>
      <c r="N102" s="194"/>
      <c r="O102" s="8">
        <v>39998</v>
      </c>
      <c r="P102" s="9">
        <v>17.3</v>
      </c>
      <c r="Q102" s="9">
        <v>22.7</v>
      </c>
      <c r="R102" s="9">
        <v>1.1</v>
      </c>
      <c r="S102" s="9">
        <v>15.3</v>
      </c>
      <c r="T102" s="6">
        <v>8.25</v>
      </c>
      <c r="U102" s="6" t="s">
        <v>11</v>
      </c>
      <c r="V102" s="6" t="s">
        <v>12</v>
      </c>
      <c r="W102" s="6" t="s">
        <v>11</v>
      </c>
      <c r="X102" s="6" t="s">
        <v>11</v>
      </c>
      <c r="Y102" s="179"/>
      <c r="Z102" s="179"/>
      <c r="AA102" s="5">
        <v>39998</v>
      </c>
      <c r="AB102" s="7">
        <v>15</v>
      </c>
      <c r="AC102" s="7">
        <v>29.3</v>
      </c>
      <c r="AD102" s="7">
        <v>3.8</v>
      </c>
      <c r="AE102" s="7">
        <v>13</v>
      </c>
      <c r="AF102" s="6">
        <v>6.25</v>
      </c>
      <c r="AG102" s="6" t="s">
        <v>13</v>
      </c>
      <c r="AH102" s="6" t="s">
        <v>12</v>
      </c>
      <c r="AI102" s="6" t="s">
        <v>13</v>
      </c>
      <c r="AJ102" s="6" t="s">
        <v>11</v>
      </c>
      <c r="AK102" s="169"/>
      <c r="AL102" s="171"/>
      <c r="AM102" s="5">
        <v>39998</v>
      </c>
      <c r="AN102" s="7">
        <v>4.2</v>
      </c>
      <c r="AO102" s="7">
        <v>24.7</v>
      </c>
      <c r="AP102" s="7">
        <v>3.5</v>
      </c>
      <c r="AQ102" s="7">
        <v>8.74</v>
      </c>
      <c r="AR102" s="10">
        <v>5.5</v>
      </c>
      <c r="AS102" s="6" t="s">
        <v>12</v>
      </c>
      <c r="AT102" s="6" t="s">
        <v>12</v>
      </c>
      <c r="AU102" s="6" t="s">
        <v>13</v>
      </c>
      <c r="AV102" s="6" t="s">
        <v>11</v>
      </c>
      <c r="AW102" s="191"/>
      <c r="AX102" s="188"/>
      <c r="AY102" s="5">
        <v>39998</v>
      </c>
      <c r="AZ102" s="7">
        <v>5.8</v>
      </c>
      <c r="BA102" s="7">
        <v>71.5</v>
      </c>
      <c r="BB102" s="7">
        <v>8.3</v>
      </c>
      <c r="BC102" s="7">
        <v>0.75</v>
      </c>
      <c r="BD102" s="10">
        <v>4</v>
      </c>
      <c r="BE102" s="6" t="s">
        <v>13</v>
      </c>
      <c r="BF102" s="6" t="s">
        <v>13</v>
      </c>
      <c r="BG102" s="6" t="s">
        <v>14</v>
      </c>
      <c r="BH102" s="6" t="s">
        <v>12</v>
      </c>
      <c r="BI102" s="191"/>
      <c r="BJ102" s="188"/>
      <c r="BK102" s="5"/>
      <c r="BL102" s="7"/>
      <c r="BM102" s="7"/>
      <c r="BN102" s="7"/>
      <c r="BO102" s="7"/>
      <c r="BP102" s="10"/>
      <c r="BQ102" s="6"/>
      <c r="BR102" s="6"/>
      <c r="BS102" s="6"/>
      <c r="BT102" s="6"/>
    </row>
    <row r="103" spans="1:72" ht="16.5">
      <c r="A103" s="191"/>
      <c r="B103" s="188"/>
      <c r="C103" s="5">
        <v>40028</v>
      </c>
      <c r="D103" s="7">
        <v>14.2</v>
      </c>
      <c r="E103" s="7">
        <v>22.1</v>
      </c>
      <c r="F103" s="7">
        <v>0</v>
      </c>
      <c r="G103" s="7">
        <v>9.26</v>
      </c>
      <c r="H103" s="6">
        <v>7.25</v>
      </c>
      <c r="I103" s="6" t="s">
        <v>13</v>
      </c>
      <c r="J103" s="6" t="s">
        <v>12</v>
      </c>
      <c r="K103" s="6" t="s">
        <v>11</v>
      </c>
      <c r="L103" s="6" t="s">
        <v>11</v>
      </c>
      <c r="M103" s="191"/>
      <c r="N103" s="194"/>
      <c r="O103" s="8">
        <v>40028</v>
      </c>
      <c r="P103" s="9">
        <v>10.4</v>
      </c>
      <c r="Q103" s="9">
        <v>18.6</v>
      </c>
      <c r="R103" s="9">
        <v>0.3</v>
      </c>
      <c r="S103" s="9">
        <v>9.06</v>
      </c>
      <c r="T103" s="6">
        <v>6.75</v>
      </c>
      <c r="U103" s="6" t="s">
        <v>13</v>
      </c>
      <c r="V103" s="6" t="s">
        <v>14</v>
      </c>
      <c r="W103" s="6" t="s">
        <v>11</v>
      </c>
      <c r="X103" s="6" t="s">
        <v>11</v>
      </c>
      <c r="Y103" s="179"/>
      <c r="Z103" s="179"/>
      <c r="AA103" s="5">
        <v>40028</v>
      </c>
      <c r="AB103" s="7">
        <v>11.1</v>
      </c>
      <c r="AC103" s="7">
        <v>23.1</v>
      </c>
      <c r="AD103" s="7">
        <v>1.4</v>
      </c>
      <c r="AE103" s="7">
        <v>10.5</v>
      </c>
      <c r="AF103" s="6">
        <v>7.25</v>
      </c>
      <c r="AG103" s="6" t="s">
        <v>13</v>
      </c>
      <c r="AH103" s="6" t="s">
        <v>12</v>
      </c>
      <c r="AI103" s="6" t="s">
        <v>11</v>
      </c>
      <c r="AJ103" s="6" t="s">
        <v>11</v>
      </c>
      <c r="AK103" s="169"/>
      <c r="AL103" s="171"/>
      <c r="AM103" s="5">
        <v>40028</v>
      </c>
      <c r="AN103" s="7">
        <v>3.1</v>
      </c>
      <c r="AO103" s="7">
        <v>23</v>
      </c>
      <c r="AP103" s="7">
        <v>2.2</v>
      </c>
      <c r="AQ103" s="7">
        <v>7.18</v>
      </c>
      <c r="AR103" s="10">
        <v>5.5</v>
      </c>
      <c r="AS103" s="6" t="s">
        <v>12</v>
      </c>
      <c r="AT103" s="6" t="s">
        <v>12</v>
      </c>
      <c r="AU103" s="6" t="s">
        <v>13</v>
      </c>
      <c r="AV103" s="6" t="s">
        <v>11</v>
      </c>
      <c r="AW103" s="191"/>
      <c r="AX103" s="188"/>
      <c r="AY103" s="5">
        <v>40028</v>
      </c>
      <c r="AZ103" s="7">
        <v>8.6</v>
      </c>
      <c r="BA103" s="7">
        <v>62.3</v>
      </c>
      <c r="BB103" s="7">
        <v>9.2</v>
      </c>
      <c r="BC103" s="7">
        <v>0.1</v>
      </c>
      <c r="BD103" s="10">
        <v>3.5</v>
      </c>
      <c r="BE103" s="6" t="s">
        <v>13</v>
      </c>
      <c r="BF103" s="6" t="s">
        <v>13</v>
      </c>
      <c r="BG103" s="6" t="s">
        <v>14</v>
      </c>
      <c r="BH103" s="6" t="s">
        <v>14</v>
      </c>
      <c r="BI103" s="191"/>
      <c r="BJ103" s="188"/>
      <c r="BK103" s="5"/>
      <c r="BL103" s="7"/>
      <c r="BM103" s="7"/>
      <c r="BN103" s="7"/>
      <c r="BO103" s="7"/>
      <c r="BP103" s="10"/>
      <c r="BQ103" s="6"/>
      <c r="BR103" s="6"/>
      <c r="BS103" s="6"/>
      <c r="BT103" s="6"/>
    </row>
    <row r="104" spans="1:72" ht="16.5">
      <c r="A104" s="191"/>
      <c r="B104" s="188"/>
      <c r="C104" s="5">
        <v>40058</v>
      </c>
      <c r="D104" s="7">
        <v>13.4</v>
      </c>
      <c r="E104" s="7">
        <v>38</v>
      </c>
      <c r="F104" s="7">
        <v>3.5</v>
      </c>
      <c r="G104" s="7">
        <v>7.28</v>
      </c>
      <c r="H104" s="6">
        <v>6.25</v>
      </c>
      <c r="I104" s="6" t="s">
        <v>13</v>
      </c>
      <c r="J104" s="6" t="s">
        <v>12</v>
      </c>
      <c r="K104" s="6" t="s">
        <v>13</v>
      </c>
      <c r="L104" s="6" t="s">
        <v>11</v>
      </c>
      <c r="M104" s="191"/>
      <c r="N104" s="194"/>
      <c r="O104" s="8">
        <v>40058</v>
      </c>
      <c r="P104" s="9">
        <v>14.7</v>
      </c>
      <c r="Q104" s="9">
        <v>34.4</v>
      </c>
      <c r="R104" s="9">
        <v>2.3</v>
      </c>
      <c r="S104" s="9">
        <v>8.99</v>
      </c>
      <c r="T104" s="6">
        <v>6.25</v>
      </c>
      <c r="U104" s="6" t="s">
        <v>13</v>
      </c>
      <c r="V104" s="6" t="s">
        <v>12</v>
      </c>
      <c r="W104" s="6" t="s">
        <v>13</v>
      </c>
      <c r="X104" s="6" t="s">
        <v>11</v>
      </c>
      <c r="Y104" s="179"/>
      <c r="Z104" s="179"/>
      <c r="AA104" s="5">
        <v>40058</v>
      </c>
      <c r="AB104" s="7">
        <v>14</v>
      </c>
      <c r="AC104" s="7">
        <v>30.3</v>
      </c>
      <c r="AD104" s="7">
        <v>2.5</v>
      </c>
      <c r="AE104" s="7">
        <v>6.68</v>
      </c>
      <c r="AF104" s="6">
        <v>6.25</v>
      </c>
      <c r="AG104" s="6" t="s">
        <v>13</v>
      </c>
      <c r="AH104" s="6" t="s">
        <v>12</v>
      </c>
      <c r="AI104" s="6" t="s">
        <v>13</v>
      </c>
      <c r="AJ104" s="6" t="s">
        <v>11</v>
      </c>
      <c r="AK104" s="169"/>
      <c r="AL104" s="171"/>
      <c r="AM104" s="5">
        <v>40058</v>
      </c>
      <c r="AN104" s="7">
        <v>8.5</v>
      </c>
      <c r="AO104" s="7">
        <v>31</v>
      </c>
      <c r="AP104" s="7">
        <v>6.3</v>
      </c>
      <c r="AQ104" s="7">
        <v>6.45</v>
      </c>
      <c r="AR104" s="10">
        <v>5.5</v>
      </c>
      <c r="AS104" s="6" t="s">
        <v>13</v>
      </c>
      <c r="AT104" s="6" t="s">
        <v>12</v>
      </c>
      <c r="AU104" s="6" t="s">
        <v>12</v>
      </c>
      <c r="AV104" s="6" t="s">
        <v>11</v>
      </c>
      <c r="AW104" s="191"/>
      <c r="AX104" s="188"/>
      <c r="AY104" s="5">
        <v>40058</v>
      </c>
      <c r="AZ104" s="7">
        <v>12</v>
      </c>
      <c r="BA104" s="7">
        <v>60.6</v>
      </c>
      <c r="BB104" s="7">
        <v>9.2</v>
      </c>
      <c r="BC104" s="7">
        <v>0.1</v>
      </c>
      <c r="BD104" s="10">
        <v>3.5</v>
      </c>
      <c r="BE104" s="6" t="s">
        <v>13</v>
      </c>
      <c r="BF104" s="6" t="s">
        <v>13</v>
      </c>
      <c r="BG104" s="6" t="s">
        <v>14</v>
      </c>
      <c r="BH104" s="6" t="s">
        <v>14</v>
      </c>
      <c r="BI104" s="191"/>
      <c r="BJ104" s="188"/>
      <c r="BK104" s="5"/>
      <c r="BL104" s="7"/>
      <c r="BM104" s="7"/>
      <c r="BN104" s="7"/>
      <c r="BO104" s="7"/>
      <c r="BP104" s="10"/>
      <c r="BQ104" s="6"/>
      <c r="BR104" s="6"/>
      <c r="BS104" s="6"/>
      <c r="BT104" s="6"/>
    </row>
    <row r="105" spans="1:72" ht="16.5">
      <c r="A105" s="191"/>
      <c r="B105" s="188"/>
      <c r="C105" s="46">
        <v>40091</v>
      </c>
      <c r="D105" s="47">
        <v>12.6</v>
      </c>
      <c r="E105" s="48">
        <v>27.6</v>
      </c>
      <c r="F105" s="48">
        <v>2.2</v>
      </c>
      <c r="G105" s="48">
        <v>16.4</v>
      </c>
      <c r="H105" s="6">
        <v>6.25</v>
      </c>
      <c r="I105" s="6" t="s">
        <v>13</v>
      </c>
      <c r="J105" s="6" t="s">
        <v>12</v>
      </c>
      <c r="K105" s="6" t="s">
        <v>13</v>
      </c>
      <c r="L105" s="6" t="s">
        <v>11</v>
      </c>
      <c r="M105" s="191"/>
      <c r="N105" s="194"/>
      <c r="O105" s="46">
        <v>40091</v>
      </c>
      <c r="P105" s="48">
        <v>11</v>
      </c>
      <c r="Q105" s="48">
        <v>30.9</v>
      </c>
      <c r="R105" s="48">
        <v>1.5</v>
      </c>
      <c r="S105" s="48">
        <v>12.6</v>
      </c>
      <c r="T105" s="6">
        <v>7.25</v>
      </c>
      <c r="U105" s="6" t="s">
        <v>13</v>
      </c>
      <c r="V105" s="6" t="s">
        <v>12</v>
      </c>
      <c r="W105" s="6" t="s">
        <v>11</v>
      </c>
      <c r="X105" s="6" t="s">
        <v>11</v>
      </c>
      <c r="Y105" s="179"/>
      <c r="Z105" s="179"/>
      <c r="AA105" s="46">
        <v>40091</v>
      </c>
      <c r="AB105" s="49">
        <v>7.2</v>
      </c>
      <c r="AC105" s="49">
        <v>48.1</v>
      </c>
      <c r="AD105" s="49">
        <v>3.1</v>
      </c>
      <c r="AE105" s="49">
        <v>7.7</v>
      </c>
      <c r="AF105" s="6">
        <v>6.25</v>
      </c>
      <c r="AG105" s="6" t="s">
        <v>13</v>
      </c>
      <c r="AH105" s="6" t="s">
        <v>12</v>
      </c>
      <c r="AI105" s="6" t="s">
        <v>13</v>
      </c>
      <c r="AJ105" s="6" t="s">
        <v>11</v>
      </c>
      <c r="AK105" s="169"/>
      <c r="AL105" s="171"/>
      <c r="AM105" s="46">
        <v>40091</v>
      </c>
      <c r="AN105" s="50">
        <v>2.2</v>
      </c>
      <c r="AO105" s="50">
        <v>25.7</v>
      </c>
      <c r="AP105" s="50">
        <v>2.9</v>
      </c>
      <c r="AQ105" s="50">
        <v>4.49</v>
      </c>
      <c r="AR105" s="10">
        <v>5</v>
      </c>
      <c r="AS105" s="6" t="s">
        <v>14</v>
      </c>
      <c r="AT105" s="6" t="s">
        <v>12</v>
      </c>
      <c r="AU105" s="6" t="s">
        <v>13</v>
      </c>
      <c r="AV105" s="6" t="s">
        <v>11</v>
      </c>
      <c r="AW105" s="191"/>
      <c r="AX105" s="188"/>
      <c r="AY105" s="46">
        <v>40091</v>
      </c>
      <c r="AZ105" s="48">
        <v>4.4</v>
      </c>
      <c r="BA105" s="48">
        <v>64.4</v>
      </c>
      <c r="BB105" s="48">
        <v>8.5</v>
      </c>
      <c r="BC105" s="48">
        <v>0.65</v>
      </c>
      <c r="BD105" s="10">
        <v>3.25</v>
      </c>
      <c r="BE105" s="6" t="s">
        <v>12</v>
      </c>
      <c r="BF105" s="6" t="s">
        <v>13</v>
      </c>
      <c r="BG105" s="6" t="s">
        <v>14</v>
      </c>
      <c r="BH105" s="6" t="s">
        <v>12</v>
      </c>
      <c r="BI105" s="191"/>
      <c r="BJ105" s="188"/>
      <c r="BK105" s="46"/>
      <c r="BL105" s="48"/>
      <c r="BM105" s="48"/>
      <c r="BN105" s="48"/>
      <c r="BO105" s="48"/>
      <c r="BP105" s="10"/>
      <c r="BQ105" s="6"/>
      <c r="BR105" s="6"/>
      <c r="BS105" s="6"/>
      <c r="BT105" s="6"/>
    </row>
    <row r="106" spans="1:72" ht="16.5">
      <c r="A106" s="191"/>
      <c r="B106" s="188"/>
      <c r="C106" s="5">
        <v>40120</v>
      </c>
      <c r="D106" s="7">
        <v>10.4</v>
      </c>
      <c r="E106" s="7">
        <v>23</v>
      </c>
      <c r="F106" s="7">
        <v>0</v>
      </c>
      <c r="G106" s="7">
        <v>10.6</v>
      </c>
      <c r="H106" s="6">
        <v>7.25</v>
      </c>
      <c r="I106" s="6" t="s">
        <v>13</v>
      </c>
      <c r="J106" s="6" t="s">
        <v>12</v>
      </c>
      <c r="K106" s="6" t="s">
        <v>11</v>
      </c>
      <c r="L106" s="6" t="s">
        <v>11</v>
      </c>
      <c r="M106" s="191"/>
      <c r="N106" s="194"/>
      <c r="O106" s="5">
        <v>40120</v>
      </c>
      <c r="P106" s="7">
        <v>12.4</v>
      </c>
      <c r="Q106" s="7">
        <v>20.8</v>
      </c>
      <c r="R106" s="7">
        <v>0.7</v>
      </c>
      <c r="S106" s="7">
        <v>13.3</v>
      </c>
      <c r="T106" s="6">
        <v>7.25</v>
      </c>
      <c r="U106" s="6" t="s">
        <v>13</v>
      </c>
      <c r="V106" s="6" t="s">
        <v>12</v>
      </c>
      <c r="W106" s="6" t="s">
        <v>11</v>
      </c>
      <c r="X106" s="6" t="s">
        <v>11</v>
      </c>
      <c r="Y106" s="179"/>
      <c r="Z106" s="179"/>
      <c r="AA106" s="5">
        <v>40120</v>
      </c>
      <c r="AB106" s="7">
        <v>7.5</v>
      </c>
      <c r="AC106" s="7">
        <v>25.5</v>
      </c>
      <c r="AD106" s="7">
        <v>6.4</v>
      </c>
      <c r="AE106" s="7">
        <v>14</v>
      </c>
      <c r="AF106" s="6">
        <v>5.5</v>
      </c>
      <c r="AG106" s="6" t="s">
        <v>13</v>
      </c>
      <c r="AH106" s="6" t="s">
        <v>12</v>
      </c>
      <c r="AI106" s="6" t="s">
        <v>12</v>
      </c>
      <c r="AJ106" s="6" t="s">
        <v>11</v>
      </c>
      <c r="AK106" s="169"/>
      <c r="AL106" s="171"/>
      <c r="AM106" s="5">
        <v>40120</v>
      </c>
      <c r="AN106" s="7">
        <v>3.5</v>
      </c>
      <c r="AO106" s="7">
        <v>44.8</v>
      </c>
      <c r="AP106" s="7">
        <v>6.4</v>
      </c>
      <c r="AQ106" s="7">
        <v>9.74</v>
      </c>
      <c r="AR106" s="10">
        <v>4.75</v>
      </c>
      <c r="AS106" s="6" t="s">
        <v>12</v>
      </c>
      <c r="AT106" s="6" t="s">
        <v>12</v>
      </c>
      <c r="AU106" s="6" t="s">
        <v>12</v>
      </c>
      <c r="AV106" s="6" t="s">
        <v>11</v>
      </c>
      <c r="AW106" s="191"/>
      <c r="AX106" s="188"/>
      <c r="AY106" s="5">
        <v>40120</v>
      </c>
      <c r="AZ106" s="7">
        <v>9.7</v>
      </c>
      <c r="BA106" s="7">
        <v>94.6</v>
      </c>
      <c r="BB106" s="7">
        <v>9.9</v>
      </c>
      <c r="BC106" s="7">
        <v>0.81</v>
      </c>
      <c r="BD106" s="10">
        <v>4</v>
      </c>
      <c r="BE106" s="6" t="s">
        <v>13</v>
      </c>
      <c r="BF106" s="6" t="s">
        <v>13</v>
      </c>
      <c r="BG106" s="6" t="s">
        <v>14</v>
      </c>
      <c r="BH106" s="6" t="s">
        <v>12</v>
      </c>
      <c r="BI106" s="191"/>
      <c r="BJ106" s="188"/>
      <c r="BK106" s="5"/>
      <c r="BL106" s="7"/>
      <c r="BM106" s="7"/>
      <c r="BN106" s="7"/>
      <c r="BO106" s="7"/>
      <c r="BP106" s="10"/>
      <c r="BQ106" s="6"/>
      <c r="BR106" s="6"/>
      <c r="BS106" s="6"/>
      <c r="BT106" s="6"/>
    </row>
    <row r="107" spans="1:72" ht="17.25" thickBot="1">
      <c r="A107" s="192"/>
      <c r="B107" s="189"/>
      <c r="C107" s="5">
        <v>40150</v>
      </c>
      <c r="D107" s="7">
        <v>30.8</v>
      </c>
      <c r="E107" s="7">
        <v>27.2</v>
      </c>
      <c r="F107" s="7">
        <v>0.6</v>
      </c>
      <c r="G107" s="7">
        <v>37.9</v>
      </c>
      <c r="H107" s="6">
        <v>8.25</v>
      </c>
      <c r="I107" s="6" t="s">
        <v>11</v>
      </c>
      <c r="J107" s="6" t="s">
        <v>12</v>
      </c>
      <c r="K107" s="6" t="s">
        <v>11</v>
      </c>
      <c r="L107" s="6" t="s">
        <v>11</v>
      </c>
      <c r="M107" s="192"/>
      <c r="N107" s="195"/>
      <c r="O107" s="5">
        <v>40150</v>
      </c>
      <c r="P107" s="7">
        <v>24.3</v>
      </c>
      <c r="Q107" s="7">
        <v>25.1</v>
      </c>
      <c r="R107" s="7">
        <v>0</v>
      </c>
      <c r="S107" s="7">
        <v>30.2</v>
      </c>
      <c r="T107" s="6">
        <v>8.25</v>
      </c>
      <c r="U107" s="6" t="s">
        <v>11</v>
      </c>
      <c r="V107" s="6" t="s">
        <v>12</v>
      </c>
      <c r="W107" s="6" t="s">
        <v>11</v>
      </c>
      <c r="X107" s="6" t="s">
        <v>11</v>
      </c>
      <c r="Y107" s="184"/>
      <c r="Z107" s="184"/>
      <c r="AA107" s="5">
        <v>40150</v>
      </c>
      <c r="AB107" s="7">
        <v>7.6</v>
      </c>
      <c r="AC107" s="7">
        <v>27.5</v>
      </c>
      <c r="AD107" s="7">
        <v>5.5</v>
      </c>
      <c r="AE107" s="7">
        <v>17</v>
      </c>
      <c r="AF107" s="6">
        <v>5.5</v>
      </c>
      <c r="AG107" s="6" t="s">
        <v>13</v>
      </c>
      <c r="AH107" s="6" t="s">
        <v>12</v>
      </c>
      <c r="AI107" s="6" t="s">
        <v>12</v>
      </c>
      <c r="AJ107" s="6" t="s">
        <v>11</v>
      </c>
      <c r="AK107" s="197"/>
      <c r="AL107" s="172"/>
      <c r="AM107" s="5">
        <v>40150</v>
      </c>
      <c r="AN107" s="7">
        <v>2.6</v>
      </c>
      <c r="AO107" s="7">
        <v>37.6</v>
      </c>
      <c r="AP107" s="7">
        <v>7</v>
      </c>
      <c r="AQ107" s="7">
        <v>7.36</v>
      </c>
      <c r="AR107" s="10">
        <v>3.75</v>
      </c>
      <c r="AS107" s="6" t="s">
        <v>14</v>
      </c>
      <c r="AT107" s="6" t="s">
        <v>12</v>
      </c>
      <c r="AU107" s="6" t="s">
        <v>14</v>
      </c>
      <c r="AV107" s="6" t="s">
        <v>11</v>
      </c>
      <c r="AW107" s="192"/>
      <c r="AX107" s="189"/>
      <c r="AY107" s="5">
        <v>40150</v>
      </c>
      <c r="AZ107" s="7">
        <v>4.9</v>
      </c>
      <c r="BA107" s="7">
        <v>65</v>
      </c>
      <c r="BB107" s="7">
        <v>9.5</v>
      </c>
      <c r="BC107" s="7">
        <v>0.45</v>
      </c>
      <c r="BD107" s="10">
        <v>2.75</v>
      </c>
      <c r="BE107" s="6" t="s">
        <v>12</v>
      </c>
      <c r="BF107" s="6" t="s">
        <v>13</v>
      </c>
      <c r="BG107" s="6" t="s">
        <v>14</v>
      </c>
      <c r="BH107" s="6" t="s">
        <v>14</v>
      </c>
      <c r="BI107" s="192"/>
      <c r="BJ107" s="189"/>
      <c r="BK107" s="5"/>
      <c r="BL107" s="7"/>
      <c r="BM107" s="7"/>
      <c r="BN107" s="7"/>
      <c r="BO107" s="7"/>
      <c r="BP107" s="10"/>
      <c r="BQ107" s="6"/>
      <c r="BR107" s="6"/>
      <c r="BS107" s="6"/>
      <c r="BT107" s="6"/>
    </row>
    <row r="108" spans="1:72" ht="18" thickBot="1" thickTop="1">
      <c r="A108" s="19">
        <v>98</v>
      </c>
      <c r="B108" s="15" t="s">
        <v>10</v>
      </c>
      <c r="C108" s="51" t="s">
        <v>15</v>
      </c>
      <c r="D108" s="18">
        <v>22.900000000000002</v>
      </c>
      <c r="E108" s="18">
        <v>27.63333333333333</v>
      </c>
      <c r="F108" s="18">
        <v>0.8999999999999999</v>
      </c>
      <c r="G108" s="18">
        <v>20.97833333333333</v>
      </c>
      <c r="H108" s="18">
        <f>AVERAGE(H96:H107)</f>
        <v>7.583333333333333</v>
      </c>
      <c r="I108" s="17" t="str">
        <f>IF(D108&lt;3,"1",IF(D108&lt;5,"3",IF(D108&lt;=15,"6",IF(D108&gt;15,"10"))))</f>
        <v>10</v>
      </c>
      <c r="J108" s="17" t="str">
        <f>IF(E108&lt;20,"1",IF(E108&lt;=49,"3",IF(E108&lt;=100,"6",IF(E108&gt;100,"10"))))</f>
        <v>3</v>
      </c>
      <c r="K108" s="17" t="str">
        <f>IF(F108&gt;6.5,"1",IF(F108&gt;=4.6,"3",IF(F108&gt;=2,"6",IF(F108&gt;=0,"10"))))</f>
        <v>10</v>
      </c>
      <c r="L108" s="17" t="str">
        <f>IF(G108&lt;0.5,"1",IF(G108&lt;1,"3",IF(G108&lt;=3,"6",IF(G108&gt;=3,"10"))))</f>
        <v>10</v>
      </c>
      <c r="M108" s="14">
        <v>98</v>
      </c>
      <c r="N108" s="41" t="s">
        <v>10</v>
      </c>
      <c r="O108" s="42" t="s">
        <v>15</v>
      </c>
      <c r="P108" s="52">
        <v>23.391666666666666</v>
      </c>
      <c r="Q108" s="52">
        <v>27.833333333333332</v>
      </c>
      <c r="R108" s="52">
        <v>0.6833333333333332</v>
      </c>
      <c r="S108" s="52">
        <v>19.229166666666668</v>
      </c>
      <c r="T108" s="18">
        <f>AVERAGE(T96:T107)</f>
        <v>7.791666666666667</v>
      </c>
      <c r="U108" s="17" t="str">
        <f>IF(U291&lt;3,"1",IF(U291&lt;5,"3",IF(U291&lt;=15,"6",IF(U291&gt;15,"10"))))</f>
        <v>10</v>
      </c>
      <c r="V108" s="17" t="str">
        <f>IF(V291&lt;20,"1",IF(V291&lt;=49,"3",IF(V291&lt;=100,"6",IF(V291&gt;100,"10"))))</f>
        <v>10</v>
      </c>
      <c r="W108" s="17" t="str">
        <f>IF(W291&gt;6.5,"1",IF(W291&gt;=4.6,"3",IF(W291&gt;=2,"6",IF(W291&gt;=0,"10"))))</f>
        <v>1</v>
      </c>
      <c r="X108" s="17" t="str">
        <f>IF(X291&lt;0.5,"1",IF(X291&lt;1,"3",IF(X291&lt;=3,"6",IF(X291&gt;=3,"10"))))</f>
        <v>10</v>
      </c>
      <c r="Y108" s="43">
        <v>98</v>
      </c>
      <c r="Z108" s="44" t="s">
        <v>16</v>
      </c>
      <c r="AA108" s="45" t="s">
        <v>15</v>
      </c>
      <c r="AB108" s="53">
        <v>15.116666666666665</v>
      </c>
      <c r="AC108" s="53">
        <v>29.175</v>
      </c>
      <c r="AD108" s="53">
        <v>3.3000000000000003</v>
      </c>
      <c r="AE108" s="53">
        <v>14.398333333333333</v>
      </c>
      <c r="AF108" s="18">
        <f>AVERAGE(AF96:AF107)</f>
        <v>6.791666666666667</v>
      </c>
      <c r="AG108" s="17" t="str">
        <f>IF(AB108&lt;3,"1",IF(AB108&lt;5,"3",IF(AB108&lt;=15,"6",IF(AB108&gt;15,"10"))))</f>
        <v>10</v>
      </c>
      <c r="AH108" s="17" t="str">
        <f>IF(AC108&lt;20,"1",IF(AC108&lt;=49,"3",IF(AC108&lt;=100,"6",IF(AC108&gt;100,"10"))))</f>
        <v>3</v>
      </c>
      <c r="AI108" s="17" t="str">
        <f>IF(AD108&gt;6.5,"1",IF(AD108&gt;=4.6,"3",IF(AD108&gt;=2,"6",IF(AD108&gt;=0,"10"))))</f>
        <v>6</v>
      </c>
      <c r="AJ108" s="17" t="str">
        <f>IF(AE108&lt;0.5,"1",IF(AE108&lt;1,"3",IF(AE108&lt;=3,"6",IF(AE108&gt;=3,"10"))))</f>
        <v>10</v>
      </c>
      <c r="AK108" s="43">
        <v>98</v>
      </c>
      <c r="AL108" s="44" t="s">
        <v>16</v>
      </c>
      <c r="AM108" s="45" t="s">
        <v>15</v>
      </c>
      <c r="AN108" s="23">
        <v>5.333333333333333</v>
      </c>
      <c r="AO108" s="23">
        <v>33.99166666666667</v>
      </c>
      <c r="AP108" s="23">
        <v>4.366666666666666</v>
      </c>
      <c r="AQ108" s="23">
        <v>9.570833333333333</v>
      </c>
      <c r="AR108" s="18">
        <f>AVERAGE(AR96:AR107)</f>
        <v>5.4375</v>
      </c>
      <c r="AS108" s="17" t="str">
        <f>IF(AN108&lt;3,"1",IF(AN108&lt;5,"3",IF(AN108&lt;=15,"6",IF(AN108&gt;15,"10"))))</f>
        <v>6</v>
      </c>
      <c r="AT108" s="17" t="str">
        <f>IF(AO108&lt;20,"1",IF(AO108&lt;=49,"3",IF(AO108&lt;=100,"6",IF(AO108&gt;100,"10"))))</f>
        <v>3</v>
      </c>
      <c r="AU108" s="17" t="str">
        <f>IF(AP108&gt;6.5,"1",IF(AP108&gt;=4.6,"3",IF(AP108&gt;=2,"6",IF(AP108&gt;=0,"10"))))</f>
        <v>6</v>
      </c>
      <c r="AV108" s="17" t="str">
        <f>IF(AQ108&lt;0.5,"1",IF(AQ108&lt;1,"3",IF(AQ108&lt;=3,"6",IF(AQ108&gt;=3,"10"))))</f>
        <v>10</v>
      </c>
      <c r="AW108" s="43">
        <v>98</v>
      </c>
      <c r="AX108" s="44" t="s">
        <v>16</v>
      </c>
      <c r="AY108" s="45" t="s">
        <v>15</v>
      </c>
      <c r="AZ108" s="23">
        <v>6.925000000000001</v>
      </c>
      <c r="BA108" s="23">
        <v>59.38333333333335</v>
      </c>
      <c r="BB108" s="23">
        <v>9.283333333333335</v>
      </c>
      <c r="BC108" s="23">
        <v>0.44916666666666677</v>
      </c>
      <c r="BD108" s="18">
        <f>AVERAGE(BD96:BD107)</f>
        <v>3.1666666666666665</v>
      </c>
      <c r="BE108" s="17" t="str">
        <f>IF(AZ108&lt;3,"1",IF(AZ108&lt;5,"3",IF(AZ108&lt;=15,"6",IF(AZ108&gt;15,"10"))))</f>
        <v>6</v>
      </c>
      <c r="BF108" s="17" t="str">
        <f>IF(BA108&lt;20,"1",IF(BA108&lt;=49,"3",IF(BA108&lt;=100,"6",IF(BA108&gt;100,"10"))))</f>
        <v>6</v>
      </c>
      <c r="BG108" s="17" t="str">
        <f>IF(BB108&gt;6.5,"1",IF(BB108&gt;=4.6,"3",IF(BB108&gt;=2,"6",IF(BB108&gt;=0,"10"))))</f>
        <v>1</v>
      </c>
      <c r="BH108" s="17" t="str">
        <f>IF(BC108&lt;0.5,"1",IF(BC108&lt;1,"3",IF(BC108&lt;=3,"6",IF(BC108&gt;=3,"10"))))</f>
        <v>1</v>
      </c>
      <c r="BI108" s="43">
        <v>98</v>
      </c>
      <c r="BJ108" s="44" t="s">
        <v>16</v>
      </c>
      <c r="BK108" s="45"/>
      <c r="BL108" s="23"/>
      <c r="BM108" s="23"/>
      <c r="BN108" s="23"/>
      <c r="BO108" s="23"/>
      <c r="BP108" s="18"/>
      <c r="BQ108" s="17"/>
      <c r="BR108" s="17"/>
      <c r="BS108" s="17"/>
      <c r="BT108" s="17"/>
    </row>
    <row r="109" spans="1:72" ht="17.25" thickTop="1">
      <c r="A109" s="190">
        <v>99</v>
      </c>
      <c r="B109" s="187" t="s">
        <v>10</v>
      </c>
      <c r="C109" s="5">
        <v>40187</v>
      </c>
      <c r="D109" s="7">
        <v>47.8</v>
      </c>
      <c r="E109" s="7">
        <v>30.4</v>
      </c>
      <c r="F109" s="7">
        <v>0</v>
      </c>
      <c r="G109" s="7">
        <v>61.9</v>
      </c>
      <c r="H109" s="6">
        <v>8.25</v>
      </c>
      <c r="I109" s="6" t="s">
        <v>11</v>
      </c>
      <c r="J109" s="6" t="s">
        <v>12</v>
      </c>
      <c r="K109" s="6" t="s">
        <v>11</v>
      </c>
      <c r="L109" s="6" t="s">
        <v>11</v>
      </c>
      <c r="M109" s="190">
        <v>99</v>
      </c>
      <c r="N109" s="187" t="s">
        <v>10</v>
      </c>
      <c r="O109" s="5">
        <v>40187</v>
      </c>
      <c r="P109" s="7">
        <v>39.8</v>
      </c>
      <c r="Q109" s="7">
        <v>42</v>
      </c>
      <c r="R109" s="7">
        <v>0</v>
      </c>
      <c r="S109" s="7">
        <v>58.9</v>
      </c>
      <c r="T109" s="6">
        <v>8.25</v>
      </c>
      <c r="U109" s="6" t="s">
        <v>11</v>
      </c>
      <c r="V109" s="6" t="s">
        <v>12</v>
      </c>
      <c r="W109" s="6" t="s">
        <v>11</v>
      </c>
      <c r="X109" s="6" t="s">
        <v>11</v>
      </c>
      <c r="Y109" s="190">
        <v>99</v>
      </c>
      <c r="Z109" s="187" t="s">
        <v>10</v>
      </c>
      <c r="AA109" s="5">
        <v>40187</v>
      </c>
      <c r="AB109" s="7">
        <v>20.3</v>
      </c>
      <c r="AC109" s="7">
        <v>22.2</v>
      </c>
      <c r="AD109" s="7">
        <v>0.4</v>
      </c>
      <c r="AE109" s="7">
        <v>34.7</v>
      </c>
      <c r="AF109" s="6">
        <v>8.25</v>
      </c>
      <c r="AG109" s="6" t="s">
        <v>11</v>
      </c>
      <c r="AH109" s="6" t="s">
        <v>12</v>
      </c>
      <c r="AI109" s="6" t="s">
        <v>11</v>
      </c>
      <c r="AJ109" s="6" t="s">
        <v>11</v>
      </c>
      <c r="AK109" s="190">
        <v>99</v>
      </c>
      <c r="AL109" s="187" t="s">
        <v>10</v>
      </c>
      <c r="AM109" s="5">
        <v>40187</v>
      </c>
      <c r="AN109" s="7">
        <v>7.2</v>
      </c>
      <c r="AO109" s="7">
        <v>21.2</v>
      </c>
      <c r="AP109" s="7">
        <v>3</v>
      </c>
      <c r="AQ109" s="7">
        <v>7.14</v>
      </c>
      <c r="AR109" s="10">
        <v>6.25</v>
      </c>
      <c r="AS109" s="6" t="s">
        <v>13</v>
      </c>
      <c r="AT109" s="6" t="s">
        <v>12</v>
      </c>
      <c r="AU109" s="6" t="s">
        <v>13</v>
      </c>
      <c r="AV109" s="6" t="s">
        <v>11</v>
      </c>
      <c r="AW109" s="190">
        <v>99</v>
      </c>
      <c r="AX109" s="187" t="s">
        <v>10</v>
      </c>
      <c r="AY109" s="5">
        <v>40187</v>
      </c>
      <c r="AZ109" s="54">
        <v>2.4</v>
      </c>
      <c r="BA109" s="54">
        <v>17.8</v>
      </c>
      <c r="BB109" s="54">
        <v>4.3</v>
      </c>
      <c r="BC109" s="54">
        <v>1.25</v>
      </c>
      <c r="BD109" s="10">
        <v>3.5</v>
      </c>
      <c r="BE109" s="6" t="s">
        <v>14</v>
      </c>
      <c r="BF109" s="6" t="s">
        <v>14</v>
      </c>
      <c r="BG109" s="6" t="s">
        <v>13</v>
      </c>
      <c r="BH109" s="6" t="s">
        <v>13</v>
      </c>
      <c r="BI109" s="190">
        <v>99</v>
      </c>
      <c r="BJ109" s="187" t="s">
        <v>10</v>
      </c>
      <c r="BK109" s="5"/>
      <c r="BL109" s="54"/>
      <c r="BM109" s="54"/>
      <c r="BN109" s="54"/>
      <c r="BO109" s="54"/>
      <c r="BP109" s="10"/>
      <c r="BQ109" s="6"/>
      <c r="BR109" s="6"/>
      <c r="BS109" s="6"/>
      <c r="BT109" s="6"/>
    </row>
    <row r="110" spans="1:72" ht="16.5">
      <c r="A110" s="191"/>
      <c r="B110" s="188"/>
      <c r="C110" s="5">
        <v>40210</v>
      </c>
      <c r="D110" s="7">
        <v>47.4</v>
      </c>
      <c r="E110" s="7">
        <v>27.9</v>
      </c>
      <c r="F110" s="7">
        <v>0</v>
      </c>
      <c r="G110" s="7">
        <v>64.5</v>
      </c>
      <c r="H110" s="6">
        <v>8.25</v>
      </c>
      <c r="I110" s="6" t="s">
        <v>11</v>
      </c>
      <c r="J110" s="6" t="s">
        <v>12</v>
      </c>
      <c r="K110" s="6" t="s">
        <v>11</v>
      </c>
      <c r="L110" s="6" t="s">
        <v>11</v>
      </c>
      <c r="M110" s="191"/>
      <c r="N110" s="188"/>
      <c r="O110" s="5">
        <v>40210</v>
      </c>
      <c r="P110" s="7">
        <v>33.8</v>
      </c>
      <c r="Q110" s="7">
        <v>19.8</v>
      </c>
      <c r="R110" s="7">
        <v>0</v>
      </c>
      <c r="S110" s="7">
        <v>61.2</v>
      </c>
      <c r="T110" s="6">
        <v>7.75</v>
      </c>
      <c r="U110" s="6" t="s">
        <v>11</v>
      </c>
      <c r="V110" s="6" t="s">
        <v>14</v>
      </c>
      <c r="W110" s="6" t="s">
        <v>11</v>
      </c>
      <c r="X110" s="6" t="s">
        <v>11</v>
      </c>
      <c r="Y110" s="191"/>
      <c r="Z110" s="188"/>
      <c r="AA110" s="5">
        <v>40210</v>
      </c>
      <c r="AB110" s="7">
        <v>16.8</v>
      </c>
      <c r="AC110" s="7">
        <v>28.3</v>
      </c>
      <c r="AD110" s="7">
        <v>0.9</v>
      </c>
      <c r="AE110" s="7">
        <v>36.4</v>
      </c>
      <c r="AF110" s="6">
        <v>8.25</v>
      </c>
      <c r="AG110" s="6" t="s">
        <v>11</v>
      </c>
      <c r="AH110" s="6" t="s">
        <v>12</v>
      </c>
      <c r="AI110" s="6" t="s">
        <v>11</v>
      </c>
      <c r="AJ110" s="6" t="s">
        <v>11</v>
      </c>
      <c r="AK110" s="191"/>
      <c r="AL110" s="188"/>
      <c r="AM110" s="5">
        <v>40210</v>
      </c>
      <c r="AN110" s="7">
        <v>5.3</v>
      </c>
      <c r="AO110" s="7">
        <v>32</v>
      </c>
      <c r="AP110" s="7">
        <v>5.8</v>
      </c>
      <c r="AQ110" s="7">
        <v>15.9</v>
      </c>
      <c r="AR110" s="10">
        <v>5.5</v>
      </c>
      <c r="AS110" s="6" t="s">
        <v>13</v>
      </c>
      <c r="AT110" s="6" t="s">
        <v>12</v>
      </c>
      <c r="AU110" s="6" t="s">
        <v>12</v>
      </c>
      <c r="AV110" s="6" t="s">
        <v>11</v>
      </c>
      <c r="AW110" s="191"/>
      <c r="AX110" s="188"/>
      <c r="AY110" s="5">
        <v>40210</v>
      </c>
      <c r="AZ110" s="54">
        <v>2.1</v>
      </c>
      <c r="BA110" s="54">
        <v>22.9</v>
      </c>
      <c r="BB110" s="54">
        <v>5.8</v>
      </c>
      <c r="BC110" s="54">
        <v>0.56</v>
      </c>
      <c r="BD110" s="10">
        <v>2.5</v>
      </c>
      <c r="BE110" s="6" t="s">
        <v>14</v>
      </c>
      <c r="BF110" s="6" t="s">
        <v>12</v>
      </c>
      <c r="BG110" s="6" t="s">
        <v>12</v>
      </c>
      <c r="BH110" s="6" t="s">
        <v>12</v>
      </c>
      <c r="BI110" s="191"/>
      <c r="BJ110" s="188"/>
      <c r="BK110" s="5"/>
      <c r="BL110" s="54"/>
      <c r="BM110" s="54"/>
      <c r="BN110" s="54"/>
      <c r="BO110" s="54"/>
      <c r="BP110" s="10"/>
      <c r="BQ110" s="6"/>
      <c r="BR110" s="6"/>
      <c r="BS110" s="6"/>
      <c r="BT110" s="6"/>
    </row>
    <row r="111" spans="1:72" ht="16.5">
      <c r="A111" s="191"/>
      <c r="B111" s="188"/>
      <c r="C111" s="5">
        <v>40239</v>
      </c>
      <c r="D111" s="7">
        <v>33.8</v>
      </c>
      <c r="E111" s="7">
        <v>31.5</v>
      </c>
      <c r="F111" s="7">
        <v>0</v>
      </c>
      <c r="G111" s="7">
        <v>32.1</v>
      </c>
      <c r="H111" s="6">
        <v>8.25</v>
      </c>
      <c r="I111" s="6" t="s">
        <v>11</v>
      </c>
      <c r="J111" s="6" t="s">
        <v>12</v>
      </c>
      <c r="K111" s="6" t="s">
        <v>11</v>
      </c>
      <c r="L111" s="6" t="s">
        <v>11</v>
      </c>
      <c r="M111" s="191"/>
      <c r="N111" s="188"/>
      <c r="O111" s="5">
        <v>40239</v>
      </c>
      <c r="P111" s="7">
        <v>26.3</v>
      </c>
      <c r="Q111" s="7">
        <v>24.5</v>
      </c>
      <c r="R111" s="7">
        <v>0</v>
      </c>
      <c r="S111" s="7">
        <v>30.2</v>
      </c>
      <c r="T111" s="6">
        <v>8.25</v>
      </c>
      <c r="U111" s="6" t="s">
        <v>11</v>
      </c>
      <c r="V111" s="6" t="s">
        <v>12</v>
      </c>
      <c r="W111" s="6" t="s">
        <v>11</v>
      </c>
      <c r="X111" s="6" t="s">
        <v>11</v>
      </c>
      <c r="Y111" s="191"/>
      <c r="Z111" s="188"/>
      <c r="AA111" s="5">
        <v>40239</v>
      </c>
      <c r="AB111" s="7">
        <v>15.3</v>
      </c>
      <c r="AC111" s="7">
        <v>24.7</v>
      </c>
      <c r="AD111" s="7">
        <v>0</v>
      </c>
      <c r="AE111" s="7">
        <v>30.2</v>
      </c>
      <c r="AF111" s="6">
        <v>8.25</v>
      </c>
      <c r="AG111" s="6" t="s">
        <v>11</v>
      </c>
      <c r="AH111" s="6" t="s">
        <v>12</v>
      </c>
      <c r="AI111" s="6" t="s">
        <v>11</v>
      </c>
      <c r="AJ111" s="6" t="s">
        <v>11</v>
      </c>
      <c r="AK111" s="191"/>
      <c r="AL111" s="188"/>
      <c r="AM111" s="5">
        <v>40239</v>
      </c>
      <c r="AN111" s="7">
        <v>7.1</v>
      </c>
      <c r="AO111" s="7">
        <v>22.4</v>
      </c>
      <c r="AP111" s="7">
        <v>2.7</v>
      </c>
      <c r="AQ111" s="7">
        <v>19.2</v>
      </c>
      <c r="AR111" s="10">
        <v>6.25</v>
      </c>
      <c r="AS111" s="6" t="s">
        <v>13</v>
      </c>
      <c r="AT111" s="6" t="s">
        <v>12</v>
      </c>
      <c r="AU111" s="6" t="s">
        <v>13</v>
      </c>
      <c r="AV111" s="6" t="s">
        <v>11</v>
      </c>
      <c r="AW111" s="191"/>
      <c r="AX111" s="188"/>
      <c r="AY111" s="5">
        <v>40239</v>
      </c>
      <c r="AZ111" s="54">
        <v>2.5</v>
      </c>
      <c r="BA111" s="54">
        <v>19.3</v>
      </c>
      <c r="BB111" s="54">
        <v>5.3</v>
      </c>
      <c r="BC111" s="54">
        <v>0.79</v>
      </c>
      <c r="BD111" s="10">
        <v>2</v>
      </c>
      <c r="BE111" s="6" t="s">
        <v>14</v>
      </c>
      <c r="BF111" s="6" t="s">
        <v>14</v>
      </c>
      <c r="BG111" s="6" t="s">
        <v>12</v>
      </c>
      <c r="BH111" s="6" t="s">
        <v>12</v>
      </c>
      <c r="BI111" s="191"/>
      <c r="BJ111" s="188"/>
      <c r="BK111" s="5"/>
      <c r="BL111" s="54"/>
      <c r="BM111" s="54"/>
      <c r="BN111" s="54"/>
      <c r="BO111" s="54"/>
      <c r="BP111" s="10"/>
      <c r="BQ111" s="6"/>
      <c r="BR111" s="6"/>
      <c r="BS111" s="6"/>
      <c r="BT111" s="6"/>
    </row>
    <row r="112" spans="1:72" ht="16.5">
      <c r="A112" s="191"/>
      <c r="B112" s="188"/>
      <c r="C112" s="5">
        <v>40269</v>
      </c>
      <c r="D112" s="56">
        <v>37.1</v>
      </c>
      <c r="E112" s="56">
        <v>31.7</v>
      </c>
      <c r="F112" s="56">
        <v>0</v>
      </c>
      <c r="G112" s="56">
        <v>59.4</v>
      </c>
      <c r="H112" s="55">
        <v>8.25</v>
      </c>
      <c r="I112" s="55" t="s">
        <v>11</v>
      </c>
      <c r="J112" s="55" t="s">
        <v>12</v>
      </c>
      <c r="K112" s="55" t="s">
        <v>11</v>
      </c>
      <c r="L112" s="55" t="s">
        <v>11</v>
      </c>
      <c r="M112" s="191"/>
      <c r="N112" s="188"/>
      <c r="O112" s="5">
        <v>40269</v>
      </c>
      <c r="P112" s="56">
        <v>29.1</v>
      </c>
      <c r="Q112" s="56">
        <v>31.6</v>
      </c>
      <c r="R112" s="56">
        <v>0</v>
      </c>
      <c r="S112" s="56">
        <v>56.6</v>
      </c>
      <c r="T112" s="55">
        <v>8.25</v>
      </c>
      <c r="U112" s="55" t="s">
        <v>11</v>
      </c>
      <c r="V112" s="55" t="s">
        <v>12</v>
      </c>
      <c r="W112" s="55" t="s">
        <v>11</v>
      </c>
      <c r="X112" s="55" t="s">
        <v>11</v>
      </c>
      <c r="Y112" s="191"/>
      <c r="Z112" s="188"/>
      <c r="AA112" s="5">
        <v>40269</v>
      </c>
      <c r="AB112" s="56">
        <v>13.6</v>
      </c>
      <c r="AC112" s="56">
        <v>36.8</v>
      </c>
      <c r="AD112" s="56">
        <v>6.3</v>
      </c>
      <c r="AE112" s="56">
        <v>33.5</v>
      </c>
      <c r="AF112" s="55">
        <v>5.5</v>
      </c>
      <c r="AG112" s="55" t="s">
        <v>13</v>
      </c>
      <c r="AH112" s="55" t="s">
        <v>12</v>
      </c>
      <c r="AI112" s="55" t="s">
        <v>12</v>
      </c>
      <c r="AJ112" s="55" t="s">
        <v>11</v>
      </c>
      <c r="AK112" s="191"/>
      <c r="AL112" s="188"/>
      <c r="AM112" s="5">
        <v>40269</v>
      </c>
      <c r="AN112" s="56">
        <v>6.5</v>
      </c>
      <c r="AO112" s="56">
        <v>29.5</v>
      </c>
      <c r="AP112" s="56">
        <v>7.1</v>
      </c>
      <c r="AQ112" s="56">
        <v>11.5</v>
      </c>
      <c r="AR112" s="57">
        <v>5</v>
      </c>
      <c r="AS112" s="55" t="s">
        <v>13</v>
      </c>
      <c r="AT112" s="55" t="s">
        <v>12</v>
      </c>
      <c r="AU112" s="55" t="s">
        <v>14</v>
      </c>
      <c r="AV112" s="55" t="s">
        <v>11</v>
      </c>
      <c r="AW112" s="191"/>
      <c r="AX112" s="188"/>
      <c r="AY112" s="5">
        <v>40269</v>
      </c>
      <c r="AZ112" s="54">
        <v>7.8</v>
      </c>
      <c r="BA112" s="54">
        <v>50.8</v>
      </c>
      <c r="BB112" s="54">
        <v>8.2</v>
      </c>
      <c r="BC112" s="54">
        <v>0.24</v>
      </c>
      <c r="BD112" s="10">
        <v>3.5</v>
      </c>
      <c r="BE112" s="55" t="s">
        <v>13</v>
      </c>
      <c r="BF112" s="55" t="s">
        <v>13</v>
      </c>
      <c r="BG112" s="55" t="s">
        <v>14</v>
      </c>
      <c r="BH112" s="55" t="s">
        <v>14</v>
      </c>
      <c r="BI112" s="191"/>
      <c r="BJ112" s="188"/>
      <c r="BK112" s="5"/>
      <c r="BL112" s="54"/>
      <c r="BM112" s="54"/>
      <c r="BN112" s="54"/>
      <c r="BO112" s="54"/>
      <c r="BP112" s="10"/>
      <c r="BQ112" s="55"/>
      <c r="BR112" s="55"/>
      <c r="BS112" s="55"/>
      <c r="BT112" s="55"/>
    </row>
    <row r="113" spans="1:72" ht="16.5">
      <c r="A113" s="191"/>
      <c r="B113" s="188"/>
      <c r="C113" s="5">
        <v>40305</v>
      </c>
      <c r="D113" s="56">
        <v>28.1</v>
      </c>
      <c r="E113" s="56">
        <v>22.4</v>
      </c>
      <c r="F113" s="56">
        <v>0</v>
      </c>
      <c r="G113" s="56">
        <v>57.6</v>
      </c>
      <c r="H113" s="55">
        <v>8.25</v>
      </c>
      <c r="I113" s="6" t="s">
        <v>11</v>
      </c>
      <c r="J113" s="6" t="s">
        <v>12</v>
      </c>
      <c r="K113" s="6" t="s">
        <v>11</v>
      </c>
      <c r="L113" s="6" t="s">
        <v>11</v>
      </c>
      <c r="M113" s="191"/>
      <c r="N113" s="188"/>
      <c r="O113" s="5">
        <v>40305</v>
      </c>
      <c r="P113" s="56">
        <v>31.5</v>
      </c>
      <c r="Q113" s="56">
        <v>27</v>
      </c>
      <c r="R113" s="56">
        <v>0</v>
      </c>
      <c r="S113" s="56">
        <v>53.2</v>
      </c>
      <c r="T113" s="55">
        <v>8.25</v>
      </c>
      <c r="U113" s="6" t="s">
        <v>11</v>
      </c>
      <c r="V113" s="6" t="s">
        <v>12</v>
      </c>
      <c r="W113" s="6" t="s">
        <v>11</v>
      </c>
      <c r="X113" s="6" t="s">
        <v>11</v>
      </c>
      <c r="Y113" s="191"/>
      <c r="Z113" s="188"/>
      <c r="AA113" s="5">
        <v>40305</v>
      </c>
      <c r="AB113" s="56">
        <v>13.6</v>
      </c>
      <c r="AC113" s="56">
        <v>27.4</v>
      </c>
      <c r="AD113" s="56">
        <v>1.5</v>
      </c>
      <c r="AE113" s="56">
        <v>31.3</v>
      </c>
      <c r="AF113" s="55">
        <v>7.25</v>
      </c>
      <c r="AG113" s="6" t="s">
        <v>13</v>
      </c>
      <c r="AH113" s="6" t="s">
        <v>12</v>
      </c>
      <c r="AI113" s="6" t="s">
        <v>11</v>
      </c>
      <c r="AJ113" s="6" t="s">
        <v>11</v>
      </c>
      <c r="AK113" s="191"/>
      <c r="AL113" s="188"/>
      <c r="AM113" s="5">
        <v>40305</v>
      </c>
      <c r="AN113" s="56">
        <v>7.8</v>
      </c>
      <c r="AO113" s="56">
        <v>32</v>
      </c>
      <c r="AP113" s="56">
        <v>4.2</v>
      </c>
      <c r="AQ113" s="56">
        <v>17.7</v>
      </c>
      <c r="AR113" s="57">
        <v>6.25</v>
      </c>
      <c r="AS113" s="6" t="s">
        <v>13</v>
      </c>
      <c r="AT113" s="6" t="s">
        <v>12</v>
      </c>
      <c r="AU113" s="6" t="s">
        <v>13</v>
      </c>
      <c r="AV113" s="6" t="s">
        <v>11</v>
      </c>
      <c r="AW113" s="191"/>
      <c r="AX113" s="188"/>
      <c r="AY113" s="5">
        <v>40305</v>
      </c>
      <c r="AZ113" s="54">
        <v>3.1</v>
      </c>
      <c r="BA113" s="54">
        <v>31.8</v>
      </c>
      <c r="BB113" s="54">
        <v>4.4</v>
      </c>
      <c r="BC113" s="54">
        <v>0.37</v>
      </c>
      <c r="BD113" s="10">
        <v>3.25</v>
      </c>
      <c r="BE113" s="6" t="s">
        <v>12</v>
      </c>
      <c r="BF113" s="6" t="s">
        <v>12</v>
      </c>
      <c r="BG113" s="6" t="s">
        <v>13</v>
      </c>
      <c r="BH113" s="6" t="s">
        <v>14</v>
      </c>
      <c r="BI113" s="191"/>
      <c r="BJ113" s="188"/>
      <c r="BK113" s="5"/>
      <c r="BL113" s="54"/>
      <c r="BM113" s="54"/>
      <c r="BN113" s="54"/>
      <c r="BO113" s="54"/>
      <c r="BP113" s="10"/>
      <c r="BQ113" s="6"/>
      <c r="BR113" s="6"/>
      <c r="BS113" s="6"/>
      <c r="BT113" s="6"/>
    </row>
    <row r="114" spans="1:72" ht="16.5">
      <c r="A114" s="191"/>
      <c r="B114" s="188"/>
      <c r="C114" s="5">
        <v>40339</v>
      </c>
      <c r="D114" s="56">
        <v>26.2</v>
      </c>
      <c r="E114" s="56">
        <v>20</v>
      </c>
      <c r="F114" s="56">
        <v>0</v>
      </c>
      <c r="G114" s="56">
        <v>44.9</v>
      </c>
      <c r="H114" s="55">
        <v>8.25</v>
      </c>
      <c r="I114" s="6" t="s">
        <v>11</v>
      </c>
      <c r="J114" s="6" t="s">
        <v>12</v>
      </c>
      <c r="K114" s="6" t="s">
        <v>11</v>
      </c>
      <c r="L114" s="6" t="s">
        <v>11</v>
      </c>
      <c r="M114" s="191"/>
      <c r="N114" s="188"/>
      <c r="O114" s="5">
        <v>40339</v>
      </c>
      <c r="P114" s="56">
        <v>23.5</v>
      </c>
      <c r="Q114" s="56">
        <v>23</v>
      </c>
      <c r="R114" s="56">
        <v>0</v>
      </c>
      <c r="S114" s="56">
        <v>41.2</v>
      </c>
      <c r="T114" s="55">
        <v>8.25</v>
      </c>
      <c r="U114" s="6" t="s">
        <v>11</v>
      </c>
      <c r="V114" s="6" t="s">
        <v>12</v>
      </c>
      <c r="W114" s="6" t="s">
        <v>11</v>
      </c>
      <c r="X114" s="6" t="s">
        <v>11</v>
      </c>
      <c r="Y114" s="191"/>
      <c r="Z114" s="188"/>
      <c r="AA114" s="5">
        <v>40339</v>
      </c>
      <c r="AB114" s="56">
        <v>6.8</v>
      </c>
      <c r="AC114" s="56">
        <v>13.6</v>
      </c>
      <c r="AD114" s="56">
        <v>1.8</v>
      </c>
      <c r="AE114" s="56">
        <v>18.8</v>
      </c>
      <c r="AF114" s="55">
        <v>6.75</v>
      </c>
      <c r="AG114" s="6" t="s">
        <v>13</v>
      </c>
      <c r="AH114" s="6" t="s">
        <v>14</v>
      </c>
      <c r="AI114" s="6" t="s">
        <v>11</v>
      </c>
      <c r="AJ114" s="6" t="s">
        <v>11</v>
      </c>
      <c r="AK114" s="191"/>
      <c r="AL114" s="188"/>
      <c r="AM114" s="5">
        <v>40339</v>
      </c>
      <c r="AN114" s="56">
        <v>4.3</v>
      </c>
      <c r="AO114" s="56">
        <v>20.5</v>
      </c>
      <c r="AP114" s="56">
        <v>4.5</v>
      </c>
      <c r="AQ114" s="56">
        <v>7.58</v>
      </c>
      <c r="AR114" s="57">
        <v>5.5</v>
      </c>
      <c r="AS114" s="6" t="s">
        <v>12</v>
      </c>
      <c r="AT114" s="6" t="s">
        <v>12</v>
      </c>
      <c r="AU114" s="6" t="s">
        <v>13</v>
      </c>
      <c r="AV114" s="6" t="s">
        <v>11</v>
      </c>
      <c r="AW114" s="191"/>
      <c r="AX114" s="188"/>
      <c r="AY114" s="5">
        <v>40339</v>
      </c>
      <c r="AZ114" s="54">
        <v>4.7</v>
      </c>
      <c r="BA114" s="54">
        <v>83.7</v>
      </c>
      <c r="BB114" s="54">
        <v>7.3</v>
      </c>
      <c r="BC114" s="54">
        <v>0.09</v>
      </c>
      <c r="BD114" s="10">
        <v>2.75</v>
      </c>
      <c r="BE114" s="6" t="s">
        <v>12</v>
      </c>
      <c r="BF114" s="6" t="s">
        <v>13</v>
      </c>
      <c r="BG114" s="6" t="s">
        <v>14</v>
      </c>
      <c r="BH114" s="6" t="s">
        <v>14</v>
      </c>
      <c r="BI114" s="191"/>
      <c r="BJ114" s="188"/>
      <c r="BK114" s="5"/>
      <c r="BL114" s="54"/>
      <c r="BM114" s="54"/>
      <c r="BN114" s="54"/>
      <c r="BO114" s="54"/>
      <c r="BP114" s="10"/>
      <c r="BQ114" s="6"/>
      <c r="BR114" s="6"/>
      <c r="BS114" s="6"/>
      <c r="BT114" s="6"/>
    </row>
    <row r="115" spans="1:72" ht="16.5">
      <c r="A115" s="191"/>
      <c r="B115" s="188"/>
      <c r="C115" s="5">
        <v>40371</v>
      </c>
      <c r="D115" s="56">
        <v>27.1</v>
      </c>
      <c r="E115" s="56">
        <v>16.9</v>
      </c>
      <c r="F115" s="56">
        <v>0</v>
      </c>
      <c r="G115" s="56">
        <v>22.9</v>
      </c>
      <c r="H115" s="55">
        <v>7.75</v>
      </c>
      <c r="I115" s="6" t="s">
        <v>11</v>
      </c>
      <c r="J115" s="6" t="s">
        <v>14</v>
      </c>
      <c r="K115" s="6" t="s">
        <v>11</v>
      </c>
      <c r="L115" s="6" t="s">
        <v>11</v>
      </c>
      <c r="M115" s="191"/>
      <c r="N115" s="188"/>
      <c r="O115" s="5">
        <v>40371</v>
      </c>
      <c r="P115" s="56">
        <v>23</v>
      </c>
      <c r="Q115" s="56">
        <v>16.8</v>
      </c>
      <c r="R115" s="56">
        <v>0.5</v>
      </c>
      <c r="S115" s="56">
        <v>20.2</v>
      </c>
      <c r="T115" s="55">
        <v>7.75</v>
      </c>
      <c r="U115" s="6" t="s">
        <v>11</v>
      </c>
      <c r="V115" s="6" t="s">
        <v>14</v>
      </c>
      <c r="W115" s="6" t="s">
        <v>11</v>
      </c>
      <c r="X115" s="6" t="s">
        <v>11</v>
      </c>
      <c r="Y115" s="191"/>
      <c r="Z115" s="188"/>
      <c r="AA115" s="5">
        <v>40371</v>
      </c>
      <c r="AB115" s="56">
        <v>13.2</v>
      </c>
      <c r="AC115" s="56">
        <v>12.2</v>
      </c>
      <c r="AD115" s="56">
        <v>0.6</v>
      </c>
      <c r="AE115" s="56">
        <v>17.9</v>
      </c>
      <c r="AF115" s="55">
        <v>6.75</v>
      </c>
      <c r="AG115" s="6" t="s">
        <v>13</v>
      </c>
      <c r="AH115" s="6" t="s">
        <v>14</v>
      </c>
      <c r="AI115" s="6" t="s">
        <v>11</v>
      </c>
      <c r="AJ115" s="6" t="s">
        <v>11</v>
      </c>
      <c r="AK115" s="191"/>
      <c r="AL115" s="188"/>
      <c r="AM115" s="5">
        <v>40371</v>
      </c>
      <c r="AN115" s="56">
        <v>6.6</v>
      </c>
      <c r="AO115" s="56">
        <v>17.4</v>
      </c>
      <c r="AP115" s="56">
        <v>2.8</v>
      </c>
      <c r="AQ115" s="56">
        <v>9.55</v>
      </c>
      <c r="AR115" s="57">
        <v>5.75</v>
      </c>
      <c r="AS115" s="6" t="s">
        <v>13</v>
      </c>
      <c r="AT115" s="6" t="s">
        <v>14</v>
      </c>
      <c r="AU115" s="6" t="s">
        <v>13</v>
      </c>
      <c r="AV115" s="6" t="s">
        <v>11</v>
      </c>
      <c r="AW115" s="191"/>
      <c r="AX115" s="188"/>
      <c r="AY115" s="5">
        <v>40371</v>
      </c>
      <c r="AZ115" s="54">
        <v>4.2</v>
      </c>
      <c r="BA115" s="54">
        <v>157</v>
      </c>
      <c r="BB115" s="54">
        <v>7.5</v>
      </c>
      <c r="BC115" s="54">
        <v>0.23</v>
      </c>
      <c r="BD115" s="10">
        <v>3.75</v>
      </c>
      <c r="BE115" s="6" t="s">
        <v>12</v>
      </c>
      <c r="BF115" s="6" t="s">
        <v>11</v>
      </c>
      <c r="BG115" s="6" t="s">
        <v>14</v>
      </c>
      <c r="BH115" s="6" t="s">
        <v>14</v>
      </c>
      <c r="BI115" s="191"/>
      <c r="BJ115" s="188"/>
      <c r="BK115" s="5"/>
      <c r="BL115" s="54"/>
      <c r="BM115" s="54"/>
      <c r="BN115" s="54"/>
      <c r="BO115" s="54"/>
      <c r="BP115" s="10"/>
      <c r="BQ115" s="6"/>
      <c r="BR115" s="6"/>
      <c r="BS115" s="6"/>
      <c r="BT115" s="6"/>
    </row>
    <row r="116" spans="1:72" ht="16.5">
      <c r="A116" s="191"/>
      <c r="B116" s="188"/>
      <c r="C116" s="5">
        <v>40400</v>
      </c>
      <c r="D116" s="56">
        <v>10.5</v>
      </c>
      <c r="E116" s="56">
        <v>25.5</v>
      </c>
      <c r="F116" s="56">
        <v>1.1</v>
      </c>
      <c r="G116" s="56">
        <v>5.32</v>
      </c>
      <c r="H116" s="55">
        <v>7.25</v>
      </c>
      <c r="I116" s="6" t="s">
        <v>13</v>
      </c>
      <c r="J116" s="6" t="s">
        <v>12</v>
      </c>
      <c r="K116" s="6" t="s">
        <v>11</v>
      </c>
      <c r="L116" s="6" t="s">
        <v>11</v>
      </c>
      <c r="M116" s="191"/>
      <c r="N116" s="188"/>
      <c r="O116" s="5">
        <v>40400</v>
      </c>
      <c r="P116" s="56">
        <v>11.1</v>
      </c>
      <c r="Q116" s="56">
        <v>25.3</v>
      </c>
      <c r="R116" s="56">
        <v>0.3</v>
      </c>
      <c r="S116" s="56">
        <v>5.86</v>
      </c>
      <c r="T116" s="55">
        <v>7.25</v>
      </c>
      <c r="U116" s="6" t="s">
        <v>13</v>
      </c>
      <c r="V116" s="6" t="s">
        <v>12</v>
      </c>
      <c r="W116" s="6" t="s">
        <v>11</v>
      </c>
      <c r="X116" s="6" t="s">
        <v>11</v>
      </c>
      <c r="Y116" s="191"/>
      <c r="Z116" s="188"/>
      <c r="AA116" s="5">
        <v>40400</v>
      </c>
      <c r="AB116" s="56">
        <v>7.3</v>
      </c>
      <c r="AC116" s="56">
        <v>22</v>
      </c>
      <c r="AD116" s="56">
        <v>2</v>
      </c>
      <c r="AE116" s="56">
        <v>5.93</v>
      </c>
      <c r="AF116" s="55">
        <v>6.25</v>
      </c>
      <c r="AG116" s="6" t="s">
        <v>13</v>
      </c>
      <c r="AH116" s="6" t="s">
        <v>12</v>
      </c>
      <c r="AI116" s="6" t="s">
        <v>13</v>
      </c>
      <c r="AJ116" s="6" t="s">
        <v>11</v>
      </c>
      <c r="AK116" s="191"/>
      <c r="AL116" s="188"/>
      <c r="AM116" s="5">
        <v>40400</v>
      </c>
      <c r="AN116" s="56">
        <v>6.9</v>
      </c>
      <c r="AO116" s="56">
        <v>20</v>
      </c>
      <c r="AP116" s="56">
        <v>3.9</v>
      </c>
      <c r="AQ116" s="56">
        <v>5.61</v>
      </c>
      <c r="AR116" s="57">
        <v>6.25</v>
      </c>
      <c r="AS116" s="6" t="s">
        <v>13</v>
      </c>
      <c r="AT116" s="6" t="s">
        <v>12</v>
      </c>
      <c r="AU116" s="6" t="s">
        <v>13</v>
      </c>
      <c r="AV116" s="6" t="s">
        <v>11</v>
      </c>
      <c r="AW116" s="191"/>
      <c r="AX116" s="188"/>
      <c r="AY116" s="5">
        <v>40400</v>
      </c>
      <c r="AZ116" s="54">
        <v>9.1</v>
      </c>
      <c r="BA116" s="54">
        <v>58.6</v>
      </c>
      <c r="BB116" s="54">
        <v>9.8</v>
      </c>
      <c r="BC116" s="54">
        <v>0.19</v>
      </c>
      <c r="BD116" s="10">
        <v>3.5</v>
      </c>
      <c r="BE116" s="6" t="s">
        <v>13</v>
      </c>
      <c r="BF116" s="6" t="s">
        <v>13</v>
      </c>
      <c r="BG116" s="6" t="s">
        <v>14</v>
      </c>
      <c r="BH116" s="6" t="s">
        <v>14</v>
      </c>
      <c r="BI116" s="191"/>
      <c r="BJ116" s="188"/>
      <c r="BK116" s="5"/>
      <c r="BL116" s="54"/>
      <c r="BM116" s="54"/>
      <c r="BN116" s="54"/>
      <c r="BO116" s="54"/>
      <c r="BP116" s="10"/>
      <c r="BQ116" s="6"/>
      <c r="BR116" s="6"/>
      <c r="BS116" s="6"/>
      <c r="BT116" s="6"/>
    </row>
    <row r="117" spans="1:72" ht="16.5">
      <c r="A117" s="191"/>
      <c r="B117" s="188"/>
      <c r="C117" s="5">
        <v>40429</v>
      </c>
      <c r="D117" s="56">
        <v>13.4</v>
      </c>
      <c r="E117" s="56">
        <v>35.2</v>
      </c>
      <c r="F117" s="56">
        <v>0.6</v>
      </c>
      <c r="G117" s="56">
        <v>10.9</v>
      </c>
      <c r="H117" s="55">
        <v>7.25</v>
      </c>
      <c r="I117" s="6" t="s">
        <v>13</v>
      </c>
      <c r="J117" s="6" t="s">
        <v>12</v>
      </c>
      <c r="K117" s="6" t="s">
        <v>11</v>
      </c>
      <c r="L117" s="6" t="s">
        <v>11</v>
      </c>
      <c r="M117" s="191"/>
      <c r="N117" s="188"/>
      <c r="O117" s="5">
        <v>40429</v>
      </c>
      <c r="P117" s="56">
        <v>11</v>
      </c>
      <c r="Q117" s="56">
        <v>24.7</v>
      </c>
      <c r="R117" s="56">
        <v>0.8</v>
      </c>
      <c r="S117" s="56">
        <v>12.6</v>
      </c>
      <c r="T117" s="55">
        <v>7.25</v>
      </c>
      <c r="U117" s="6" t="s">
        <v>13</v>
      </c>
      <c r="V117" s="6" t="s">
        <v>12</v>
      </c>
      <c r="W117" s="6" t="s">
        <v>11</v>
      </c>
      <c r="X117" s="6" t="s">
        <v>11</v>
      </c>
      <c r="Y117" s="191"/>
      <c r="Z117" s="188"/>
      <c r="AA117" s="5">
        <v>40429</v>
      </c>
      <c r="AB117" s="56">
        <v>9.6</v>
      </c>
      <c r="AC117" s="56">
        <v>18.2</v>
      </c>
      <c r="AD117" s="56">
        <v>2.1</v>
      </c>
      <c r="AE117" s="56">
        <v>9.43</v>
      </c>
      <c r="AF117" s="55">
        <v>5.75</v>
      </c>
      <c r="AG117" s="6" t="s">
        <v>13</v>
      </c>
      <c r="AH117" s="6" t="s">
        <v>14</v>
      </c>
      <c r="AI117" s="6" t="s">
        <v>13</v>
      </c>
      <c r="AJ117" s="6" t="s">
        <v>11</v>
      </c>
      <c r="AK117" s="191"/>
      <c r="AL117" s="188"/>
      <c r="AM117" s="5">
        <v>40429</v>
      </c>
      <c r="AN117" s="56">
        <v>4.9</v>
      </c>
      <c r="AO117" s="56">
        <v>24.8</v>
      </c>
      <c r="AP117" s="56">
        <v>3.4</v>
      </c>
      <c r="AQ117" s="56">
        <v>4.61</v>
      </c>
      <c r="AR117" s="57">
        <v>5.5</v>
      </c>
      <c r="AS117" s="6" t="s">
        <v>12</v>
      </c>
      <c r="AT117" s="6" t="s">
        <v>12</v>
      </c>
      <c r="AU117" s="6" t="s">
        <v>13</v>
      </c>
      <c r="AV117" s="6" t="s">
        <v>11</v>
      </c>
      <c r="AW117" s="191"/>
      <c r="AX117" s="188"/>
      <c r="AY117" s="5">
        <v>40429</v>
      </c>
      <c r="AZ117" s="54">
        <v>6.2</v>
      </c>
      <c r="BA117" s="54">
        <v>67</v>
      </c>
      <c r="BB117" s="54">
        <v>8.6</v>
      </c>
      <c r="BC117" s="54">
        <v>0.24</v>
      </c>
      <c r="BD117" s="10">
        <v>3.5</v>
      </c>
      <c r="BE117" s="6" t="s">
        <v>13</v>
      </c>
      <c r="BF117" s="6" t="s">
        <v>13</v>
      </c>
      <c r="BG117" s="6" t="s">
        <v>14</v>
      </c>
      <c r="BH117" s="6" t="s">
        <v>14</v>
      </c>
      <c r="BI117" s="191"/>
      <c r="BJ117" s="188"/>
      <c r="BK117" s="5"/>
      <c r="BL117" s="54"/>
      <c r="BM117" s="54"/>
      <c r="BN117" s="54"/>
      <c r="BO117" s="54"/>
      <c r="BP117" s="10"/>
      <c r="BQ117" s="6"/>
      <c r="BR117" s="6"/>
      <c r="BS117" s="6"/>
      <c r="BT117" s="6"/>
    </row>
    <row r="118" spans="1:72" ht="16.5">
      <c r="A118" s="191"/>
      <c r="B118" s="188"/>
      <c r="C118" s="46">
        <v>40459</v>
      </c>
      <c r="D118" s="56">
        <v>10.2</v>
      </c>
      <c r="E118" s="56">
        <v>19.2</v>
      </c>
      <c r="F118" s="56">
        <v>0.6</v>
      </c>
      <c r="G118" s="56">
        <v>8.66</v>
      </c>
      <c r="H118" s="55">
        <v>6.75</v>
      </c>
      <c r="I118" s="6" t="s">
        <v>13</v>
      </c>
      <c r="J118" s="6" t="s">
        <v>14</v>
      </c>
      <c r="K118" s="6" t="s">
        <v>11</v>
      </c>
      <c r="L118" s="6" t="s">
        <v>11</v>
      </c>
      <c r="M118" s="191"/>
      <c r="N118" s="188"/>
      <c r="O118" s="46">
        <v>40459</v>
      </c>
      <c r="P118" s="56">
        <v>10</v>
      </c>
      <c r="Q118" s="56">
        <v>18.6</v>
      </c>
      <c r="R118" s="56">
        <v>0.7</v>
      </c>
      <c r="S118" s="56">
        <v>7.16</v>
      </c>
      <c r="T118" s="55">
        <v>6.75</v>
      </c>
      <c r="U118" s="6" t="s">
        <v>13</v>
      </c>
      <c r="V118" s="6" t="s">
        <v>14</v>
      </c>
      <c r="W118" s="6" t="s">
        <v>11</v>
      </c>
      <c r="X118" s="6" t="s">
        <v>11</v>
      </c>
      <c r="Y118" s="191"/>
      <c r="Z118" s="188"/>
      <c r="AA118" s="46">
        <v>40459</v>
      </c>
      <c r="AB118" s="56">
        <v>10</v>
      </c>
      <c r="AC118" s="56">
        <v>20.1</v>
      </c>
      <c r="AD118" s="56">
        <v>1.3</v>
      </c>
      <c r="AE118" s="56">
        <v>8.47</v>
      </c>
      <c r="AF118" s="55">
        <v>7.25</v>
      </c>
      <c r="AG118" s="6" t="s">
        <v>13</v>
      </c>
      <c r="AH118" s="6" t="s">
        <v>12</v>
      </c>
      <c r="AI118" s="6" t="s">
        <v>11</v>
      </c>
      <c r="AJ118" s="6" t="s">
        <v>11</v>
      </c>
      <c r="AK118" s="191"/>
      <c r="AL118" s="188"/>
      <c r="AM118" s="46">
        <v>40459</v>
      </c>
      <c r="AN118" s="56">
        <v>5.1</v>
      </c>
      <c r="AO118" s="56">
        <v>27.7</v>
      </c>
      <c r="AP118" s="56">
        <v>3.3</v>
      </c>
      <c r="AQ118" s="56">
        <v>7.06</v>
      </c>
      <c r="AR118" s="57">
        <v>6.25</v>
      </c>
      <c r="AS118" s="6" t="s">
        <v>13</v>
      </c>
      <c r="AT118" s="6" t="s">
        <v>12</v>
      </c>
      <c r="AU118" s="6" t="s">
        <v>13</v>
      </c>
      <c r="AV118" s="6" t="s">
        <v>11</v>
      </c>
      <c r="AW118" s="191"/>
      <c r="AX118" s="188"/>
      <c r="AY118" s="46">
        <v>40459</v>
      </c>
      <c r="AZ118" s="54">
        <v>3</v>
      </c>
      <c r="BA118" s="54">
        <v>57.4</v>
      </c>
      <c r="BB118" s="54">
        <v>7.3</v>
      </c>
      <c r="BC118" s="54">
        <v>1.05</v>
      </c>
      <c r="BD118" s="10">
        <v>4</v>
      </c>
      <c r="BE118" s="6" t="s">
        <v>12</v>
      </c>
      <c r="BF118" s="6" t="s">
        <v>13</v>
      </c>
      <c r="BG118" s="6" t="s">
        <v>14</v>
      </c>
      <c r="BH118" s="6" t="s">
        <v>13</v>
      </c>
      <c r="BI118" s="191"/>
      <c r="BJ118" s="188"/>
      <c r="BK118" s="46"/>
      <c r="BL118" s="54"/>
      <c r="BM118" s="54"/>
      <c r="BN118" s="54"/>
      <c r="BO118" s="54"/>
      <c r="BP118" s="10"/>
      <c r="BQ118" s="6"/>
      <c r="BR118" s="6"/>
      <c r="BS118" s="6"/>
      <c r="BT118" s="6"/>
    </row>
    <row r="119" spans="1:72" ht="16.5">
      <c r="A119" s="191"/>
      <c r="B119" s="188"/>
      <c r="C119" s="58">
        <v>40490</v>
      </c>
      <c r="D119" s="56">
        <v>17.6</v>
      </c>
      <c r="E119" s="56">
        <v>21.3</v>
      </c>
      <c r="F119" s="56">
        <v>0.2</v>
      </c>
      <c r="G119" s="56">
        <v>11.2</v>
      </c>
      <c r="H119" s="55">
        <v>8.25</v>
      </c>
      <c r="I119" s="6" t="s">
        <v>11</v>
      </c>
      <c r="J119" s="6" t="s">
        <v>12</v>
      </c>
      <c r="K119" s="6" t="s">
        <v>11</v>
      </c>
      <c r="L119" s="6" t="s">
        <v>11</v>
      </c>
      <c r="M119" s="191"/>
      <c r="N119" s="188"/>
      <c r="O119" s="58">
        <v>40490</v>
      </c>
      <c r="P119" s="56">
        <v>14.7</v>
      </c>
      <c r="Q119" s="56">
        <v>19.2</v>
      </c>
      <c r="R119" s="56">
        <v>0</v>
      </c>
      <c r="S119" s="56">
        <v>9.81</v>
      </c>
      <c r="T119" s="55">
        <v>6.75</v>
      </c>
      <c r="U119" s="6" t="s">
        <v>13</v>
      </c>
      <c r="V119" s="6" t="s">
        <v>14</v>
      </c>
      <c r="W119" s="6" t="s">
        <v>11</v>
      </c>
      <c r="X119" s="6" t="s">
        <v>11</v>
      </c>
      <c r="Y119" s="191"/>
      <c r="Z119" s="188"/>
      <c r="AA119" s="58">
        <v>40490</v>
      </c>
      <c r="AB119" s="56">
        <v>13.7</v>
      </c>
      <c r="AC119" s="56">
        <v>15.6</v>
      </c>
      <c r="AD119" s="56">
        <v>0.1</v>
      </c>
      <c r="AE119" s="56">
        <v>10.1</v>
      </c>
      <c r="AF119" s="55">
        <v>6.75</v>
      </c>
      <c r="AG119" s="6" t="s">
        <v>13</v>
      </c>
      <c r="AH119" s="6" t="s">
        <v>14</v>
      </c>
      <c r="AI119" s="6" t="s">
        <v>11</v>
      </c>
      <c r="AJ119" s="6" t="s">
        <v>11</v>
      </c>
      <c r="AK119" s="191"/>
      <c r="AL119" s="188"/>
      <c r="AM119" s="58">
        <v>40490</v>
      </c>
      <c r="AN119" s="56">
        <v>8.6</v>
      </c>
      <c r="AO119" s="56">
        <v>18.4</v>
      </c>
      <c r="AP119" s="56">
        <v>0.9</v>
      </c>
      <c r="AQ119" s="56">
        <v>9.78</v>
      </c>
      <c r="AR119" s="57">
        <v>6.75</v>
      </c>
      <c r="AS119" s="6" t="s">
        <v>13</v>
      </c>
      <c r="AT119" s="6" t="s">
        <v>14</v>
      </c>
      <c r="AU119" s="6" t="s">
        <v>11</v>
      </c>
      <c r="AV119" s="6" t="s">
        <v>11</v>
      </c>
      <c r="AW119" s="191"/>
      <c r="AX119" s="188"/>
      <c r="AY119" s="58">
        <v>40490</v>
      </c>
      <c r="AZ119" s="54">
        <v>2.1</v>
      </c>
      <c r="BA119" s="54">
        <v>34.3</v>
      </c>
      <c r="BB119" s="54">
        <v>6.6</v>
      </c>
      <c r="BC119" s="54">
        <v>1.5</v>
      </c>
      <c r="BD119" s="10">
        <v>2.75</v>
      </c>
      <c r="BE119" s="6" t="s">
        <v>14</v>
      </c>
      <c r="BF119" s="6" t="s">
        <v>12</v>
      </c>
      <c r="BG119" s="6" t="s">
        <v>14</v>
      </c>
      <c r="BH119" s="6" t="s">
        <v>13</v>
      </c>
      <c r="BI119" s="191"/>
      <c r="BJ119" s="188"/>
      <c r="BK119" s="58"/>
      <c r="BL119" s="54"/>
      <c r="BM119" s="54"/>
      <c r="BN119" s="54"/>
      <c r="BO119" s="54"/>
      <c r="BP119" s="10"/>
      <c r="BQ119" s="6"/>
      <c r="BR119" s="6"/>
      <c r="BS119" s="6"/>
      <c r="BT119" s="6"/>
    </row>
    <row r="120" spans="1:72" ht="17.25" thickBot="1">
      <c r="A120" s="192"/>
      <c r="B120" s="189"/>
      <c r="C120" s="59">
        <v>40519</v>
      </c>
      <c r="D120" s="56">
        <v>32.6</v>
      </c>
      <c r="E120" s="56">
        <v>23.4</v>
      </c>
      <c r="F120" s="56">
        <v>0.4</v>
      </c>
      <c r="G120" s="56">
        <v>23.8</v>
      </c>
      <c r="H120" s="55">
        <v>8.25</v>
      </c>
      <c r="I120" s="6" t="s">
        <v>11</v>
      </c>
      <c r="J120" s="6" t="s">
        <v>12</v>
      </c>
      <c r="K120" s="6" t="s">
        <v>11</v>
      </c>
      <c r="L120" s="6" t="s">
        <v>11</v>
      </c>
      <c r="M120" s="192"/>
      <c r="N120" s="189"/>
      <c r="O120" s="59">
        <v>40519</v>
      </c>
      <c r="P120" s="56">
        <v>32.4</v>
      </c>
      <c r="Q120" s="56">
        <v>26.2</v>
      </c>
      <c r="R120" s="56">
        <v>0</v>
      </c>
      <c r="S120" s="56">
        <v>25.4</v>
      </c>
      <c r="T120" s="55">
        <v>8.25</v>
      </c>
      <c r="U120" s="6" t="s">
        <v>11</v>
      </c>
      <c r="V120" s="6" t="s">
        <v>12</v>
      </c>
      <c r="W120" s="6" t="s">
        <v>11</v>
      </c>
      <c r="X120" s="6" t="s">
        <v>11</v>
      </c>
      <c r="Y120" s="192"/>
      <c r="Z120" s="189"/>
      <c r="AA120" s="59">
        <v>40519</v>
      </c>
      <c r="AB120" s="56">
        <v>22.6</v>
      </c>
      <c r="AC120" s="56">
        <v>25.1</v>
      </c>
      <c r="AD120" s="56">
        <v>0.5</v>
      </c>
      <c r="AE120" s="56">
        <v>24.2</v>
      </c>
      <c r="AF120" s="55">
        <v>8.25</v>
      </c>
      <c r="AG120" s="6" t="s">
        <v>11</v>
      </c>
      <c r="AH120" s="6" t="s">
        <v>12</v>
      </c>
      <c r="AI120" s="6" t="s">
        <v>11</v>
      </c>
      <c r="AJ120" s="6" t="s">
        <v>11</v>
      </c>
      <c r="AK120" s="192"/>
      <c r="AL120" s="189"/>
      <c r="AM120" s="59">
        <v>40519</v>
      </c>
      <c r="AN120" s="56">
        <v>4.9</v>
      </c>
      <c r="AO120" s="56">
        <v>22.3</v>
      </c>
      <c r="AP120" s="56">
        <v>4.6</v>
      </c>
      <c r="AQ120" s="56">
        <v>10.7</v>
      </c>
      <c r="AR120" s="57">
        <v>4.75</v>
      </c>
      <c r="AS120" s="6" t="s">
        <v>12</v>
      </c>
      <c r="AT120" s="6" t="s">
        <v>12</v>
      </c>
      <c r="AU120" s="6" t="s">
        <v>12</v>
      </c>
      <c r="AV120" s="6" t="s">
        <v>11</v>
      </c>
      <c r="AW120" s="192"/>
      <c r="AX120" s="189"/>
      <c r="AY120" s="59">
        <v>40519</v>
      </c>
      <c r="AZ120" s="54">
        <v>1.7</v>
      </c>
      <c r="BA120" s="54">
        <v>37.7</v>
      </c>
      <c r="BB120" s="54">
        <v>6.7</v>
      </c>
      <c r="BC120" s="54">
        <v>1.65</v>
      </c>
      <c r="BD120" s="10">
        <v>2.75</v>
      </c>
      <c r="BE120" s="6" t="s">
        <v>14</v>
      </c>
      <c r="BF120" s="6" t="s">
        <v>12</v>
      </c>
      <c r="BG120" s="6" t="s">
        <v>14</v>
      </c>
      <c r="BH120" s="6" t="s">
        <v>13</v>
      </c>
      <c r="BI120" s="192"/>
      <c r="BJ120" s="189"/>
      <c r="BK120" s="59"/>
      <c r="BL120" s="54"/>
      <c r="BM120" s="54"/>
      <c r="BN120" s="54"/>
      <c r="BO120" s="54"/>
      <c r="BP120" s="10"/>
      <c r="BQ120" s="6"/>
      <c r="BR120" s="6"/>
      <c r="BS120" s="6"/>
      <c r="BT120" s="6"/>
    </row>
    <row r="121" spans="1:72" ht="18" thickBot="1" thickTop="1">
      <c r="A121" s="19">
        <v>99</v>
      </c>
      <c r="B121" s="15" t="s">
        <v>10</v>
      </c>
      <c r="C121" s="51" t="s">
        <v>15</v>
      </c>
      <c r="D121" s="18">
        <v>27.650000000000002</v>
      </c>
      <c r="E121" s="18">
        <v>25.45</v>
      </c>
      <c r="F121" s="18">
        <v>0.2416666666666667</v>
      </c>
      <c r="G121" s="18">
        <v>33.59833333333333</v>
      </c>
      <c r="H121" s="18">
        <f>AVERAGE(H109:H120)</f>
        <v>7.916666666666667</v>
      </c>
      <c r="I121" s="17" t="str">
        <f>IF(D121&lt;3,"1",IF(D121&lt;5,"3",IF(D121&lt;=15,"6",IF(D121&gt;15,"10"))))</f>
        <v>10</v>
      </c>
      <c r="J121" s="17" t="str">
        <f>IF(E121&lt;20,"1",IF(E121&lt;=49,"3",IF(E121&lt;=100,"6",IF(E121&gt;100,"10"))))</f>
        <v>3</v>
      </c>
      <c r="K121" s="17" t="str">
        <f>IF(F121&gt;6.5,"1",IF(F121&gt;=4.6,"3",IF(F121&gt;=2,"6",IF(F121&gt;=0,"10"))))</f>
        <v>10</v>
      </c>
      <c r="L121" s="17" t="str">
        <f>IF(G121&lt;0.5,"1",IF(G121&lt;1,"3",IF(G121&lt;=3,"6",IF(G121&gt;=3,"10"))))</f>
        <v>10</v>
      </c>
      <c r="M121" s="19">
        <v>99</v>
      </c>
      <c r="N121" s="15" t="s">
        <v>10</v>
      </c>
      <c r="O121" s="51" t="s">
        <v>15</v>
      </c>
      <c r="P121" s="18">
        <v>23.849999999999998</v>
      </c>
      <c r="Q121" s="18">
        <v>24.891666666666666</v>
      </c>
      <c r="R121" s="18">
        <v>0.19166666666666665</v>
      </c>
      <c r="S121" s="18">
        <v>31.860833333333332</v>
      </c>
      <c r="T121" s="18">
        <f>AVERAGE(T109:T120)</f>
        <v>7.75</v>
      </c>
      <c r="U121" s="17" t="str">
        <f>IF(U304&lt;3,"1",IF(U304&lt;5,"3",IF(U304&lt;=15,"6",IF(U304&gt;15,"10"))))</f>
        <v>1</v>
      </c>
      <c r="V121" s="17" t="str">
        <f>IF(V304&lt;20,"1",IF(V304&lt;=49,"3",IF(V304&lt;=100,"6",IF(V304&gt;100,"10"))))</f>
        <v>1</v>
      </c>
      <c r="W121" s="17" t="str">
        <f>IF(W304&gt;6.5,"1",IF(W304&gt;=4.6,"3",IF(W304&gt;=2,"6",IF(W304&gt;=0,"10"))))</f>
        <v>10</v>
      </c>
      <c r="X121" s="17" t="str">
        <f>IF(X304&lt;0.5,"1",IF(X304&lt;1,"3",IF(X304&lt;=3,"6",IF(X304&gt;=3,"10"))))</f>
        <v>1</v>
      </c>
      <c r="Y121" s="19">
        <v>99</v>
      </c>
      <c r="Z121" s="15" t="s">
        <v>10</v>
      </c>
      <c r="AA121" s="51" t="s">
        <v>15</v>
      </c>
      <c r="AB121" s="18">
        <v>13.566666666666665</v>
      </c>
      <c r="AC121" s="18">
        <v>22.183333333333334</v>
      </c>
      <c r="AD121" s="18">
        <v>1.4583333333333333</v>
      </c>
      <c r="AE121" s="18">
        <v>21.744166666666672</v>
      </c>
      <c r="AF121" s="18">
        <f>AVERAGE(AF109:AF120)</f>
        <v>7.104166666666667</v>
      </c>
      <c r="AG121" s="17" t="str">
        <f>IF(AB121&lt;3,"1",IF(AB121&lt;5,"3",IF(AB121&lt;=15,"6",IF(AB121&gt;15,"10"))))</f>
        <v>6</v>
      </c>
      <c r="AH121" s="17" t="str">
        <f>IF(AC121&lt;20,"1",IF(AC121&lt;=49,"3",IF(AC121&lt;=100,"6",IF(AC121&gt;100,"10"))))</f>
        <v>3</v>
      </c>
      <c r="AI121" s="17" t="str">
        <f>IF(AD121&gt;6.5,"1",IF(AD121&gt;=4.6,"3",IF(AD121&gt;=2,"6",IF(AD121&gt;=0,"10"))))</f>
        <v>10</v>
      </c>
      <c r="AJ121" s="17" t="str">
        <f>IF(AE121&lt;0.5,"1",IF(AE121&lt;1,"3",IF(AE121&lt;=3,"6",IF(AE121&gt;=3,"10"))))</f>
        <v>10</v>
      </c>
      <c r="AK121" s="19">
        <v>99</v>
      </c>
      <c r="AL121" s="15" t="s">
        <v>10</v>
      </c>
      <c r="AM121" s="51" t="s">
        <v>15</v>
      </c>
      <c r="AN121" s="18">
        <v>6.266666666666667</v>
      </c>
      <c r="AO121" s="18">
        <v>24.016666666666666</v>
      </c>
      <c r="AP121" s="18">
        <v>3.8499999999999996</v>
      </c>
      <c r="AQ121" s="18">
        <v>10.5275</v>
      </c>
      <c r="AR121" s="18">
        <f>AVERAGE(AR109:AR120)</f>
        <v>5.833333333333333</v>
      </c>
      <c r="AS121" s="17" t="str">
        <f>IF(AN121&lt;3,"1",IF(AN121&lt;5,"3",IF(AN121&lt;=15,"6",IF(AN121&gt;15,"10"))))</f>
        <v>6</v>
      </c>
      <c r="AT121" s="17" t="str">
        <f>IF(AO121&lt;20,"1",IF(AO121&lt;=49,"3",IF(AO121&lt;=100,"6",IF(AO121&gt;100,"10"))))</f>
        <v>3</v>
      </c>
      <c r="AU121" s="17" t="str">
        <f>IF(AP121&gt;6.5,"1",IF(AP121&gt;=4.6,"3",IF(AP121&gt;=2,"6",IF(AP121&gt;=0,"10"))))</f>
        <v>6</v>
      </c>
      <c r="AV121" s="17" t="str">
        <f>IF(AQ121&lt;0.5,"1",IF(AQ121&lt;1,"3",IF(AQ121&lt;=3,"6",IF(AQ121&gt;=3,"10"))))</f>
        <v>10</v>
      </c>
      <c r="AW121" s="19">
        <v>99</v>
      </c>
      <c r="AX121" s="15" t="s">
        <v>10</v>
      </c>
      <c r="AY121" s="51" t="s">
        <v>15</v>
      </c>
      <c r="AZ121" s="60">
        <v>4.075</v>
      </c>
      <c r="BA121" s="60">
        <v>53.19166666666667</v>
      </c>
      <c r="BB121" s="60">
        <v>6.816666666666666</v>
      </c>
      <c r="BC121" s="60">
        <v>0.68</v>
      </c>
      <c r="BD121" s="18">
        <f>AVERAGE(BD109:BD120)</f>
        <v>3.1458333333333335</v>
      </c>
      <c r="BE121" s="17" t="str">
        <f>IF(AZ121&lt;3,"1",IF(AZ121&lt;5,"3",IF(AZ121&lt;=15,"6",IF(AZ121&gt;15,"10"))))</f>
        <v>3</v>
      </c>
      <c r="BF121" s="17" t="str">
        <f>IF(BA121&lt;20,"1",IF(BA121&lt;=49,"3",IF(BA121&lt;=100,"6",IF(BA121&gt;100,"10"))))</f>
        <v>6</v>
      </c>
      <c r="BG121" s="17" t="str">
        <f>IF(BB121&gt;6.5,"1",IF(BB121&gt;=4.6,"3",IF(BB121&gt;=2,"6",IF(BB121&gt;=0,"10"))))</f>
        <v>1</v>
      </c>
      <c r="BH121" s="17" t="str">
        <f>IF(BC121&lt;0.5,"1",IF(BC121&lt;1,"3",IF(BC121&lt;=3,"6",IF(BC121&gt;=3,"10"))))</f>
        <v>3</v>
      </c>
      <c r="BI121" s="19">
        <v>99</v>
      </c>
      <c r="BJ121" s="15" t="s">
        <v>10</v>
      </c>
      <c r="BK121" s="51"/>
      <c r="BL121" s="60"/>
      <c r="BM121" s="60"/>
      <c r="BN121" s="60"/>
      <c r="BO121" s="60"/>
      <c r="BP121" s="18"/>
      <c r="BQ121" s="17"/>
      <c r="BR121" s="17"/>
      <c r="BS121" s="17"/>
      <c r="BT121" s="17"/>
    </row>
    <row r="122" spans="1:72" ht="17.25" thickTop="1">
      <c r="A122" s="190">
        <v>100</v>
      </c>
      <c r="B122" s="187" t="s">
        <v>10</v>
      </c>
      <c r="C122" s="61">
        <v>40563</v>
      </c>
      <c r="D122" s="56">
        <v>85.1</v>
      </c>
      <c r="E122" s="56">
        <v>32.4</v>
      </c>
      <c r="F122" s="56">
        <v>0.3</v>
      </c>
      <c r="G122" s="56">
        <v>59.9</v>
      </c>
      <c r="H122" s="6">
        <v>8.25</v>
      </c>
      <c r="I122" s="6" t="s">
        <v>11</v>
      </c>
      <c r="J122" s="6" t="s">
        <v>12</v>
      </c>
      <c r="K122" s="6" t="s">
        <v>11</v>
      </c>
      <c r="L122" s="6" t="s">
        <v>11</v>
      </c>
      <c r="M122" s="190">
        <v>100</v>
      </c>
      <c r="N122" s="187" t="s">
        <v>10</v>
      </c>
      <c r="O122" s="61">
        <v>40563</v>
      </c>
      <c r="P122" s="56">
        <v>53</v>
      </c>
      <c r="Q122" s="56">
        <v>37</v>
      </c>
      <c r="R122" s="56">
        <v>0.2</v>
      </c>
      <c r="S122" s="56">
        <v>56.2</v>
      </c>
      <c r="T122" s="6">
        <v>8.25</v>
      </c>
      <c r="U122" s="6" t="s">
        <v>11</v>
      </c>
      <c r="V122" s="6" t="s">
        <v>12</v>
      </c>
      <c r="W122" s="6" t="s">
        <v>11</v>
      </c>
      <c r="X122" s="6" t="s">
        <v>11</v>
      </c>
      <c r="Y122" s="190">
        <v>100</v>
      </c>
      <c r="Z122" s="187" t="s">
        <v>10</v>
      </c>
      <c r="AA122" s="61">
        <v>40563</v>
      </c>
      <c r="AB122" s="56">
        <v>24.6</v>
      </c>
      <c r="AC122" s="56">
        <v>44.9</v>
      </c>
      <c r="AD122" s="56">
        <v>0.5</v>
      </c>
      <c r="AE122" s="56">
        <v>43.4</v>
      </c>
      <c r="AF122" s="6">
        <v>8.25</v>
      </c>
      <c r="AG122" s="6" t="s">
        <v>11</v>
      </c>
      <c r="AH122" s="6" t="s">
        <v>12</v>
      </c>
      <c r="AI122" s="6" t="s">
        <v>11</v>
      </c>
      <c r="AJ122" s="6" t="s">
        <v>11</v>
      </c>
      <c r="AK122" s="190">
        <v>100</v>
      </c>
      <c r="AL122" s="187" t="s">
        <v>10</v>
      </c>
      <c r="AM122" s="61">
        <v>40563</v>
      </c>
      <c r="AN122" s="56">
        <v>10.8</v>
      </c>
      <c r="AO122" s="56">
        <v>21.7</v>
      </c>
      <c r="AP122" s="56">
        <v>2.6</v>
      </c>
      <c r="AQ122" s="56">
        <v>12.1</v>
      </c>
      <c r="AR122" s="6">
        <v>6.25</v>
      </c>
      <c r="AS122" s="6" t="s">
        <v>13</v>
      </c>
      <c r="AT122" s="6" t="s">
        <v>12</v>
      </c>
      <c r="AU122" s="6" t="s">
        <v>13</v>
      </c>
      <c r="AV122" s="6" t="s">
        <v>11</v>
      </c>
      <c r="AW122" s="190">
        <v>100</v>
      </c>
      <c r="AX122" s="187" t="s">
        <v>10</v>
      </c>
      <c r="AY122" s="61">
        <v>40563</v>
      </c>
      <c r="AZ122" s="62">
        <v>4.2</v>
      </c>
      <c r="BA122" s="62">
        <v>27.8</v>
      </c>
      <c r="BB122" s="62">
        <v>6.5</v>
      </c>
      <c r="BC122" s="62">
        <v>5.82</v>
      </c>
      <c r="BD122" s="10">
        <v>4.75</v>
      </c>
      <c r="BE122" s="6" t="s">
        <v>12</v>
      </c>
      <c r="BF122" s="6" t="s">
        <v>12</v>
      </c>
      <c r="BG122" s="6" t="s">
        <v>12</v>
      </c>
      <c r="BH122" s="6" t="s">
        <v>11</v>
      </c>
      <c r="BI122" s="190">
        <v>100</v>
      </c>
      <c r="BJ122" s="187" t="s">
        <v>10</v>
      </c>
      <c r="BK122" s="61"/>
      <c r="BL122" s="62"/>
      <c r="BM122" s="62"/>
      <c r="BN122" s="62"/>
      <c r="BO122" s="62"/>
      <c r="BP122" s="10"/>
      <c r="BQ122" s="6"/>
      <c r="BR122" s="6"/>
      <c r="BS122" s="6"/>
      <c r="BT122" s="6"/>
    </row>
    <row r="123" spans="1:72" ht="16.5">
      <c r="A123" s="191"/>
      <c r="B123" s="188"/>
      <c r="C123" s="61">
        <v>40588</v>
      </c>
      <c r="D123" s="56">
        <v>22.7</v>
      </c>
      <c r="E123" s="56">
        <v>29.5</v>
      </c>
      <c r="F123" s="56">
        <v>0.4</v>
      </c>
      <c r="G123" s="56">
        <v>13.3</v>
      </c>
      <c r="H123" s="6">
        <v>8.25</v>
      </c>
      <c r="I123" s="6" t="s">
        <v>11</v>
      </c>
      <c r="J123" s="6" t="s">
        <v>12</v>
      </c>
      <c r="K123" s="6" t="s">
        <v>11</v>
      </c>
      <c r="L123" s="6" t="s">
        <v>11</v>
      </c>
      <c r="M123" s="191"/>
      <c r="N123" s="188"/>
      <c r="O123" s="61">
        <v>40588</v>
      </c>
      <c r="P123" s="56">
        <v>19.4</v>
      </c>
      <c r="Q123" s="56">
        <v>23.9</v>
      </c>
      <c r="R123" s="56">
        <v>1</v>
      </c>
      <c r="S123" s="56">
        <v>15.2</v>
      </c>
      <c r="T123" s="6">
        <v>8.25</v>
      </c>
      <c r="U123" s="6" t="s">
        <v>11</v>
      </c>
      <c r="V123" s="6" t="s">
        <v>12</v>
      </c>
      <c r="W123" s="6" t="s">
        <v>11</v>
      </c>
      <c r="X123" s="6" t="s">
        <v>11</v>
      </c>
      <c r="Y123" s="191"/>
      <c r="Z123" s="188"/>
      <c r="AA123" s="61">
        <v>40588</v>
      </c>
      <c r="AB123" s="56">
        <v>13.9</v>
      </c>
      <c r="AC123" s="56">
        <v>18.7</v>
      </c>
      <c r="AD123" s="56">
        <v>1.9</v>
      </c>
      <c r="AE123" s="56">
        <v>13</v>
      </c>
      <c r="AF123" s="6">
        <v>6.75</v>
      </c>
      <c r="AG123" s="6" t="s">
        <v>13</v>
      </c>
      <c r="AH123" s="6" t="s">
        <v>14</v>
      </c>
      <c r="AI123" s="6" t="s">
        <v>11</v>
      </c>
      <c r="AJ123" s="6" t="s">
        <v>11</v>
      </c>
      <c r="AK123" s="191"/>
      <c r="AL123" s="188"/>
      <c r="AM123" s="61">
        <v>40588</v>
      </c>
      <c r="AN123" s="56">
        <v>5.8</v>
      </c>
      <c r="AO123" s="56">
        <v>50.8</v>
      </c>
      <c r="AP123" s="56">
        <v>5.6</v>
      </c>
      <c r="AQ123" s="56">
        <v>16.9</v>
      </c>
      <c r="AR123" s="6">
        <v>6.25</v>
      </c>
      <c r="AS123" s="6" t="s">
        <v>13</v>
      </c>
      <c r="AT123" s="6" t="s">
        <v>13</v>
      </c>
      <c r="AU123" s="6" t="s">
        <v>12</v>
      </c>
      <c r="AV123" s="6" t="s">
        <v>11</v>
      </c>
      <c r="AW123" s="191"/>
      <c r="AX123" s="188"/>
      <c r="AY123" s="61">
        <v>40588</v>
      </c>
      <c r="AZ123" s="62">
        <v>4.1</v>
      </c>
      <c r="BA123" s="62">
        <v>48.7</v>
      </c>
      <c r="BB123" s="62">
        <v>7.3</v>
      </c>
      <c r="BC123" s="62">
        <v>0.82</v>
      </c>
      <c r="BD123" s="10">
        <v>2.5</v>
      </c>
      <c r="BE123" s="6" t="s">
        <v>12</v>
      </c>
      <c r="BF123" s="6" t="s">
        <v>12</v>
      </c>
      <c r="BG123" s="6" t="s">
        <v>14</v>
      </c>
      <c r="BH123" s="6" t="s">
        <v>12</v>
      </c>
      <c r="BI123" s="191"/>
      <c r="BJ123" s="188"/>
      <c r="BK123" s="61"/>
      <c r="BL123" s="62"/>
      <c r="BM123" s="62"/>
      <c r="BN123" s="62"/>
      <c r="BO123" s="62"/>
      <c r="BP123" s="10"/>
      <c r="BQ123" s="6"/>
      <c r="BR123" s="6"/>
      <c r="BS123" s="6"/>
      <c r="BT123" s="6"/>
    </row>
    <row r="124" spans="1:72" ht="16.5">
      <c r="A124" s="191"/>
      <c r="B124" s="188"/>
      <c r="C124" s="5">
        <v>40606</v>
      </c>
      <c r="D124" s="56">
        <v>20.9</v>
      </c>
      <c r="E124" s="56">
        <v>31.5</v>
      </c>
      <c r="F124" s="56">
        <v>1.4</v>
      </c>
      <c r="G124" s="56">
        <v>17.6</v>
      </c>
      <c r="H124" s="6">
        <v>8.25</v>
      </c>
      <c r="I124" s="6" t="s">
        <v>11</v>
      </c>
      <c r="J124" s="6" t="s">
        <v>12</v>
      </c>
      <c r="K124" s="6" t="s">
        <v>11</v>
      </c>
      <c r="L124" s="6" t="s">
        <v>11</v>
      </c>
      <c r="M124" s="191"/>
      <c r="N124" s="188"/>
      <c r="O124" s="5">
        <v>40606</v>
      </c>
      <c r="P124" s="56">
        <v>24.5</v>
      </c>
      <c r="Q124" s="56">
        <v>35.2</v>
      </c>
      <c r="R124" s="56">
        <v>0.3</v>
      </c>
      <c r="S124" s="56">
        <v>14.7</v>
      </c>
      <c r="T124" s="6">
        <v>8.25</v>
      </c>
      <c r="U124" s="6" t="s">
        <v>11</v>
      </c>
      <c r="V124" s="6" t="s">
        <v>12</v>
      </c>
      <c r="W124" s="6" t="s">
        <v>11</v>
      </c>
      <c r="X124" s="6" t="s">
        <v>11</v>
      </c>
      <c r="Y124" s="191"/>
      <c r="Z124" s="188"/>
      <c r="AA124" s="5">
        <v>40606</v>
      </c>
      <c r="AB124" s="56">
        <v>25.1</v>
      </c>
      <c r="AC124" s="56">
        <v>37</v>
      </c>
      <c r="AD124" s="56">
        <v>0.4</v>
      </c>
      <c r="AE124" s="56">
        <v>21.6</v>
      </c>
      <c r="AF124" s="6">
        <v>8.25</v>
      </c>
      <c r="AG124" s="6" t="s">
        <v>11</v>
      </c>
      <c r="AH124" s="6" t="s">
        <v>12</v>
      </c>
      <c r="AI124" s="6" t="s">
        <v>11</v>
      </c>
      <c r="AJ124" s="6" t="s">
        <v>11</v>
      </c>
      <c r="AK124" s="191"/>
      <c r="AL124" s="188"/>
      <c r="AM124" s="5">
        <v>40606</v>
      </c>
      <c r="AN124" s="56">
        <v>7.8</v>
      </c>
      <c r="AO124" s="56">
        <v>25.9</v>
      </c>
      <c r="AP124" s="56">
        <v>1.6</v>
      </c>
      <c r="AQ124" s="56">
        <v>11.9</v>
      </c>
      <c r="AR124" s="6">
        <v>7.25</v>
      </c>
      <c r="AS124" s="6" t="s">
        <v>13</v>
      </c>
      <c r="AT124" s="6" t="s">
        <v>12</v>
      </c>
      <c r="AU124" s="6" t="s">
        <v>11</v>
      </c>
      <c r="AV124" s="6" t="s">
        <v>11</v>
      </c>
      <c r="AW124" s="191"/>
      <c r="AX124" s="188"/>
      <c r="AY124" s="5">
        <v>40606</v>
      </c>
      <c r="AZ124" s="62">
        <v>3.3</v>
      </c>
      <c r="BA124" s="62">
        <v>24.6</v>
      </c>
      <c r="BB124" s="62">
        <v>6.7</v>
      </c>
      <c r="BC124" s="62">
        <v>4.31</v>
      </c>
      <c r="BD124" s="10">
        <v>4.25</v>
      </c>
      <c r="BE124" s="6" t="s">
        <v>12</v>
      </c>
      <c r="BF124" s="6" t="s">
        <v>12</v>
      </c>
      <c r="BG124" s="6" t="s">
        <v>14</v>
      </c>
      <c r="BH124" s="6" t="s">
        <v>11</v>
      </c>
      <c r="BI124" s="191"/>
      <c r="BJ124" s="188"/>
      <c r="BK124" s="5"/>
      <c r="BL124" s="62"/>
      <c r="BM124" s="62"/>
      <c r="BN124" s="62"/>
      <c r="BO124" s="62"/>
      <c r="BP124" s="10"/>
      <c r="BQ124" s="6"/>
      <c r="BR124" s="6"/>
      <c r="BS124" s="6"/>
      <c r="BT124" s="6"/>
    </row>
    <row r="125" spans="1:72" ht="16.5">
      <c r="A125" s="191"/>
      <c r="B125" s="188"/>
      <c r="C125" s="5">
        <v>40635</v>
      </c>
      <c r="D125" s="56">
        <v>31</v>
      </c>
      <c r="E125" s="56">
        <v>23.8</v>
      </c>
      <c r="F125" s="56">
        <v>0.3</v>
      </c>
      <c r="G125" s="56">
        <v>26.6</v>
      </c>
      <c r="H125" s="6">
        <v>8.25</v>
      </c>
      <c r="I125" s="6" t="s">
        <v>11</v>
      </c>
      <c r="J125" s="6" t="s">
        <v>12</v>
      </c>
      <c r="K125" s="6" t="s">
        <v>11</v>
      </c>
      <c r="L125" s="6" t="s">
        <v>11</v>
      </c>
      <c r="M125" s="191"/>
      <c r="N125" s="188"/>
      <c r="O125" s="5">
        <v>40635</v>
      </c>
      <c r="P125" s="56">
        <v>24.7</v>
      </c>
      <c r="Q125" s="56">
        <v>24.7</v>
      </c>
      <c r="R125" s="56">
        <v>0.2</v>
      </c>
      <c r="S125" s="56">
        <v>23.4</v>
      </c>
      <c r="T125" s="6">
        <v>8.25</v>
      </c>
      <c r="U125" s="6" t="s">
        <v>11</v>
      </c>
      <c r="V125" s="6" t="s">
        <v>12</v>
      </c>
      <c r="W125" s="6" t="s">
        <v>11</v>
      </c>
      <c r="X125" s="6" t="s">
        <v>11</v>
      </c>
      <c r="Y125" s="191"/>
      <c r="Z125" s="188"/>
      <c r="AA125" s="5">
        <v>40635</v>
      </c>
      <c r="AB125" s="56">
        <v>17.5</v>
      </c>
      <c r="AC125" s="56">
        <v>22.5</v>
      </c>
      <c r="AD125" s="56">
        <v>0.4</v>
      </c>
      <c r="AE125" s="56">
        <v>21.2</v>
      </c>
      <c r="AF125" s="6">
        <v>8.25</v>
      </c>
      <c r="AG125" s="6" t="s">
        <v>11</v>
      </c>
      <c r="AH125" s="6" t="s">
        <v>12</v>
      </c>
      <c r="AI125" s="6" t="s">
        <v>11</v>
      </c>
      <c r="AJ125" s="6" t="s">
        <v>11</v>
      </c>
      <c r="AK125" s="191"/>
      <c r="AL125" s="188"/>
      <c r="AM125" s="5">
        <v>40635</v>
      </c>
      <c r="AN125" s="56">
        <v>4.8</v>
      </c>
      <c r="AO125" s="56">
        <v>18.3</v>
      </c>
      <c r="AP125" s="56">
        <v>1.8</v>
      </c>
      <c r="AQ125" s="56">
        <v>12.9</v>
      </c>
      <c r="AR125" s="6">
        <v>6</v>
      </c>
      <c r="AS125" s="6" t="s">
        <v>12</v>
      </c>
      <c r="AT125" s="6" t="s">
        <v>14</v>
      </c>
      <c r="AU125" s="6" t="s">
        <v>11</v>
      </c>
      <c r="AV125" s="6" t="s">
        <v>11</v>
      </c>
      <c r="AW125" s="191"/>
      <c r="AX125" s="188"/>
      <c r="AY125" s="5">
        <v>40635</v>
      </c>
      <c r="AZ125" s="62">
        <v>3.9</v>
      </c>
      <c r="BA125" s="62">
        <v>54.3</v>
      </c>
      <c r="BB125" s="62">
        <v>8</v>
      </c>
      <c r="BC125" s="62">
        <v>0.62</v>
      </c>
      <c r="BD125" s="10">
        <v>3.25</v>
      </c>
      <c r="BE125" s="6" t="s">
        <v>12</v>
      </c>
      <c r="BF125" s="6" t="s">
        <v>13</v>
      </c>
      <c r="BG125" s="6" t="s">
        <v>14</v>
      </c>
      <c r="BH125" s="6" t="s">
        <v>12</v>
      </c>
      <c r="BI125" s="191"/>
      <c r="BJ125" s="188"/>
      <c r="BK125" s="5"/>
      <c r="BL125" s="62"/>
      <c r="BM125" s="62"/>
      <c r="BN125" s="62"/>
      <c r="BO125" s="62"/>
      <c r="BP125" s="10"/>
      <c r="BQ125" s="6"/>
      <c r="BR125" s="6"/>
      <c r="BS125" s="6"/>
      <c r="BT125" s="6"/>
    </row>
    <row r="126" spans="1:72" ht="16.5">
      <c r="A126" s="191"/>
      <c r="B126" s="188"/>
      <c r="C126" s="5">
        <v>40666</v>
      </c>
      <c r="D126" s="56">
        <v>21.2</v>
      </c>
      <c r="E126" s="56">
        <v>28.7</v>
      </c>
      <c r="F126" s="56">
        <v>0.4</v>
      </c>
      <c r="G126" s="56">
        <v>24.8</v>
      </c>
      <c r="H126" s="6">
        <v>8.25</v>
      </c>
      <c r="I126" s="6" t="s">
        <v>11</v>
      </c>
      <c r="J126" s="6" t="s">
        <v>12</v>
      </c>
      <c r="K126" s="6" t="s">
        <v>11</v>
      </c>
      <c r="L126" s="6" t="s">
        <v>11</v>
      </c>
      <c r="M126" s="191"/>
      <c r="N126" s="188"/>
      <c r="O126" s="5">
        <v>40666</v>
      </c>
      <c r="P126" s="56">
        <v>24.5</v>
      </c>
      <c r="Q126" s="56">
        <v>23.1</v>
      </c>
      <c r="R126" s="56">
        <v>0.8</v>
      </c>
      <c r="S126" s="56">
        <v>26.3</v>
      </c>
      <c r="T126" s="6">
        <v>8.25</v>
      </c>
      <c r="U126" s="6" t="s">
        <v>11</v>
      </c>
      <c r="V126" s="6" t="s">
        <v>12</v>
      </c>
      <c r="W126" s="6" t="s">
        <v>11</v>
      </c>
      <c r="X126" s="6" t="s">
        <v>11</v>
      </c>
      <c r="Y126" s="191"/>
      <c r="Z126" s="188"/>
      <c r="AA126" s="5">
        <v>40666</v>
      </c>
      <c r="AB126" s="62" t="s">
        <v>17</v>
      </c>
      <c r="AC126" s="62" t="s">
        <v>17</v>
      </c>
      <c r="AD126" s="62" t="s">
        <v>17</v>
      </c>
      <c r="AE126" s="62" t="s">
        <v>17</v>
      </c>
      <c r="AF126" s="63" t="s">
        <v>17</v>
      </c>
      <c r="AG126" s="63" t="s">
        <v>17</v>
      </c>
      <c r="AH126" s="63" t="s">
        <v>17</v>
      </c>
      <c r="AI126" s="63" t="s">
        <v>17</v>
      </c>
      <c r="AJ126" s="63" t="s">
        <v>17</v>
      </c>
      <c r="AK126" s="191"/>
      <c r="AL126" s="188"/>
      <c r="AM126" s="5">
        <v>40666</v>
      </c>
      <c r="AN126" s="56">
        <v>8.6</v>
      </c>
      <c r="AO126" s="56">
        <v>20.7</v>
      </c>
      <c r="AP126" s="56">
        <v>2.1</v>
      </c>
      <c r="AQ126" s="56">
        <v>16.6</v>
      </c>
      <c r="AR126" s="6">
        <v>6.25</v>
      </c>
      <c r="AS126" s="6" t="s">
        <v>13</v>
      </c>
      <c r="AT126" s="6" t="s">
        <v>12</v>
      </c>
      <c r="AU126" s="6" t="s">
        <v>13</v>
      </c>
      <c r="AV126" s="6" t="s">
        <v>11</v>
      </c>
      <c r="AW126" s="191"/>
      <c r="AX126" s="188"/>
      <c r="AY126" s="5">
        <v>40666</v>
      </c>
      <c r="AZ126" s="47"/>
      <c r="BA126" s="47"/>
      <c r="BB126" s="47"/>
      <c r="BC126" s="47"/>
      <c r="BD126" s="10"/>
      <c r="BE126" s="6"/>
      <c r="BF126" s="6"/>
      <c r="BG126" s="6"/>
      <c r="BH126" s="6"/>
      <c r="BI126" s="191"/>
      <c r="BJ126" s="188"/>
      <c r="BK126" s="5"/>
      <c r="BL126" s="47"/>
      <c r="BM126" s="47"/>
      <c r="BN126" s="47"/>
      <c r="BO126" s="47"/>
      <c r="BP126" s="10"/>
      <c r="BQ126" s="6"/>
      <c r="BR126" s="6"/>
      <c r="BS126" s="6"/>
      <c r="BT126" s="6"/>
    </row>
    <row r="127" spans="1:72" ht="16.5">
      <c r="A127" s="191"/>
      <c r="B127" s="188"/>
      <c r="C127" s="5">
        <v>40696</v>
      </c>
      <c r="D127" s="56">
        <v>27.4</v>
      </c>
      <c r="E127" s="56">
        <v>52</v>
      </c>
      <c r="F127" s="56">
        <v>0.3</v>
      </c>
      <c r="G127" s="56">
        <v>12</v>
      </c>
      <c r="H127" s="6">
        <v>9</v>
      </c>
      <c r="I127" s="6" t="s">
        <v>11</v>
      </c>
      <c r="J127" s="6" t="s">
        <v>13</v>
      </c>
      <c r="K127" s="6" t="s">
        <v>11</v>
      </c>
      <c r="L127" s="6" t="s">
        <v>11</v>
      </c>
      <c r="M127" s="191"/>
      <c r="N127" s="188"/>
      <c r="O127" s="5">
        <v>40696</v>
      </c>
      <c r="P127" s="56">
        <v>20.2</v>
      </c>
      <c r="Q127" s="56">
        <v>41</v>
      </c>
      <c r="R127" s="56">
        <v>0.5</v>
      </c>
      <c r="S127" s="56">
        <v>14.8</v>
      </c>
      <c r="T127" s="6">
        <v>8.25</v>
      </c>
      <c r="U127" s="6" t="s">
        <v>11</v>
      </c>
      <c r="V127" s="6" t="s">
        <v>12</v>
      </c>
      <c r="W127" s="6" t="s">
        <v>11</v>
      </c>
      <c r="X127" s="6" t="s">
        <v>11</v>
      </c>
      <c r="Y127" s="191"/>
      <c r="Z127" s="188"/>
      <c r="AA127" s="5">
        <v>40696</v>
      </c>
      <c r="AB127" s="62" t="s">
        <v>17</v>
      </c>
      <c r="AC127" s="62" t="s">
        <v>17</v>
      </c>
      <c r="AD127" s="62" t="s">
        <v>17</v>
      </c>
      <c r="AE127" s="62" t="s">
        <v>17</v>
      </c>
      <c r="AF127" s="63" t="s">
        <v>17</v>
      </c>
      <c r="AG127" s="63" t="s">
        <v>17</v>
      </c>
      <c r="AH127" s="63" t="s">
        <v>17</v>
      </c>
      <c r="AI127" s="63" t="s">
        <v>17</v>
      </c>
      <c r="AJ127" s="63" t="s">
        <v>17</v>
      </c>
      <c r="AK127" s="191"/>
      <c r="AL127" s="188"/>
      <c r="AM127" s="5">
        <v>40696</v>
      </c>
      <c r="AN127" s="56">
        <v>9.7</v>
      </c>
      <c r="AO127" s="56">
        <v>59</v>
      </c>
      <c r="AP127" s="56">
        <v>3.2</v>
      </c>
      <c r="AQ127" s="56">
        <v>19.4</v>
      </c>
      <c r="AR127" s="6">
        <v>7</v>
      </c>
      <c r="AS127" s="6" t="s">
        <v>13</v>
      </c>
      <c r="AT127" s="6" t="s">
        <v>13</v>
      </c>
      <c r="AU127" s="6" t="s">
        <v>13</v>
      </c>
      <c r="AV127" s="6" t="s">
        <v>11</v>
      </c>
      <c r="AW127" s="191"/>
      <c r="AX127" s="188"/>
      <c r="AY127" s="5">
        <v>40696</v>
      </c>
      <c r="AZ127" s="62">
        <v>8.6</v>
      </c>
      <c r="BA127" s="62">
        <v>207</v>
      </c>
      <c r="BB127" s="62">
        <v>8.4</v>
      </c>
      <c r="BC127" s="62">
        <v>0.32</v>
      </c>
      <c r="BD127" s="10">
        <v>4.5</v>
      </c>
      <c r="BE127" s="6" t="s">
        <v>13</v>
      </c>
      <c r="BF127" s="6" t="s">
        <v>11</v>
      </c>
      <c r="BG127" s="6" t="s">
        <v>14</v>
      </c>
      <c r="BH127" s="6" t="s">
        <v>14</v>
      </c>
      <c r="BI127" s="191"/>
      <c r="BJ127" s="188"/>
      <c r="BK127" s="5"/>
      <c r="BL127" s="62"/>
      <c r="BM127" s="62"/>
      <c r="BN127" s="62"/>
      <c r="BO127" s="62"/>
      <c r="BP127" s="10"/>
      <c r="BQ127" s="6"/>
      <c r="BR127" s="6"/>
      <c r="BS127" s="6"/>
      <c r="BT127" s="6"/>
    </row>
    <row r="128" spans="1:72" ht="16.5">
      <c r="A128" s="191"/>
      <c r="B128" s="188"/>
      <c r="C128" s="5">
        <v>40726</v>
      </c>
      <c r="D128" s="56">
        <v>24.5</v>
      </c>
      <c r="E128" s="56">
        <v>25</v>
      </c>
      <c r="F128" s="56">
        <v>0.2</v>
      </c>
      <c r="G128" s="56">
        <v>14.7</v>
      </c>
      <c r="H128" s="6">
        <v>8.25</v>
      </c>
      <c r="I128" s="6" t="s">
        <v>11</v>
      </c>
      <c r="J128" s="6" t="s">
        <v>12</v>
      </c>
      <c r="K128" s="6" t="s">
        <v>11</v>
      </c>
      <c r="L128" s="6" t="s">
        <v>11</v>
      </c>
      <c r="M128" s="191"/>
      <c r="N128" s="188"/>
      <c r="O128" s="5">
        <v>40726</v>
      </c>
      <c r="P128" s="56">
        <v>20.2</v>
      </c>
      <c r="Q128" s="56">
        <v>29.4</v>
      </c>
      <c r="R128" s="56">
        <v>0.6</v>
      </c>
      <c r="S128" s="56">
        <v>12.5</v>
      </c>
      <c r="T128" s="6">
        <v>8.25</v>
      </c>
      <c r="U128" s="6" t="s">
        <v>11</v>
      </c>
      <c r="V128" s="6" t="s">
        <v>12</v>
      </c>
      <c r="W128" s="6" t="s">
        <v>11</v>
      </c>
      <c r="X128" s="6" t="s">
        <v>11</v>
      </c>
      <c r="Y128" s="191"/>
      <c r="Z128" s="188"/>
      <c r="AA128" s="5">
        <v>40726</v>
      </c>
      <c r="AB128" s="62" t="s">
        <v>17</v>
      </c>
      <c r="AC128" s="62" t="s">
        <v>17</v>
      </c>
      <c r="AD128" s="62" t="s">
        <v>17</v>
      </c>
      <c r="AE128" s="62" t="s">
        <v>17</v>
      </c>
      <c r="AF128" s="63" t="s">
        <v>17</v>
      </c>
      <c r="AG128" s="63" t="s">
        <v>17</v>
      </c>
      <c r="AH128" s="63" t="s">
        <v>17</v>
      </c>
      <c r="AI128" s="63" t="s">
        <v>17</v>
      </c>
      <c r="AJ128" s="63" t="s">
        <v>17</v>
      </c>
      <c r="AK128" s="191"/>
      <c r="AL128" s="188"/>
      <c r="AM128" s="5">
        <v>40726</v>
      </c>
      <c r="AN128" s="56">
        <v>6.1</v>
      </c>
      <c r="AO128" s="56">
        <v>23</v>
      </c>
      <c r="AP128" s="56">
        <v>5.8</v>
      </c>
      <c r="AQ128" s="56">
        <v>2.82</v>
      </c>
      <c r="AR128" s="6">
        <v>4.5</v>
      </c>
      <c r="AS128" s="6" t="s">
        <v>13</v>
      </c>
      <c r="AT128" s="6" t="s">
        <v>12</v>
      </c>
      <c r="AU128" s="6" t="s">
        <v>12</v>
      </c>
      <c r="AV128" s="6" t="s">
        <v>13</v>
      </c>
      <c r="AW128" s="191"/>
      <c r="AX128" s="188"/>
      <c r="AY128" s="5">
        <v>40726</v>
      </c>
      <c r="AZ128" s="47">
        <v>6.5</v>
      </c>
      <c r="BA128" s="47">
        <v>65.7</v>
      </c>
      <c r="BB128" s="47">
        <v>7.7</v>
      </c>
      <c r="BC128" s="47">
        <v>0.01</v>
      </c>
      <c r="BD128" s="10">
        <v>3.5</v>
      </c>
      <c r="BE128" s="6" t="s">
        <v>13</v>
      </c>
      <c r="BF128" s="6" t="s">
        <v>13</v>
      </c>
      <c r="BG128" s="6" t="s">
        <v>14</v>
      </c>
      <c r="BH128" s="6" t="s">
        <v>14</v>
      </c>
      <c r="BI128" s="191"/>
      <c r="BJ128" s="188"/>
      <c r="BK128" s="5"/>
      <c r="BL128" s="47"/>
      <c r="BM128" s="47"/>
      <c r="BN128" s="47"/>
      <c r="BO128" s="47"/>
      <c r="BP128" s="10"/>
      <c r="BQ128" s="6"/>
      <c r="BR128" s="6"/>
      <c r="BS128" s="6"/>
      <c r="BT128" s="6"/>
    </row>
    <row r="129" spans="1:72" ht="16.5">
      <c r="A129" s="191"/>
      <c r="B129" s="188"/>
      <c r="C129" s="5">
        <v>40756</v>
      </c>
      <c r="D129" s="56">
        <v>17.4</v>
      </c>
      <c r="E129" s="56">
        <v>16.1</v>
      </c>
      <c r="F129" s="56">
        <v>0.8</v>
      </c>
      <c r="G129" s="56">
        <v>8.91</v>
      </c>
      <c r="H129" s="6">
        <v>7.75</v>
      </c>
      <c r="I129" s="6" t="s">
        <v>11</v>
      </c>
      <c r="J129" s="6" t="s">
        <v>14</v>
      </c>
      <c r="K129" s="6" t="s">
        <v>11</v>
      </c>
      <c r="L129" s="6" t="s">
        <v>11</v>
      </c>
      <c r="M129" s="191"/>
      <c r="N129" s="188"/>
      <c r="O129" s="5">
        <v>40756</v>
      </c>
      <c r="P129" s="56">
        <v>17.7</v>
      </c>
      <c r="Q129" s="56">
        <v>16.4</v>
      </c>
      <c r="R129" s="56">
        <v>0.7</v>
      </c>
      <c r="S129" s="56">
        <v>11.1</v>
      </c>
      <c r="T129" s="6">
        <v>7.75</v>
      </c>
      <c r="U129" s="6" t="s">
        <v>11</v>
      </c>
      <c r="V129" s="6" t="s">
        <v>14</v>
      </c>
      <c r="W129" s="6" t="s">
        <v>11</v>
      </c>
      <c r="X129" s="6" t="s">
        <v>11</v>
      </c>
      <c r="Y129" s="191"/>
      <c r="Z129" s="188"/>
      <c r="AA129" s="5">
        <v>40756</v>
      </c>
      <c r="AB129" s="62" t="s">
        <v>17</v>
      </c>
      <c r="AC129" s="62" t="s">
        <v>17</v>
      </c>
      <c r="AD129" s="62" t="s">
        <v>17</v>
      </c>
      <c r="AE129" s="62" t="s">
        <v>17</v>
      </c>
      <c r="AF129" s="63" t="s">
        <v>17</v>
      </c>
      <c r="AG129" s="63" t="s">
        <v>17</v>
      </c>
      <c r="AH129" s="63" t="s">
        <v>17</v>
      </c>
      <c r="AI129" s="63" t="s">
        <v>17</v>
      </c>
      <c r="AJ129" s="63" t="s">
        <v>17</v>
      </c>
      <c r="AK129" s="191"/>
      <c r="AL129" s="188"/>
      <c r="AM129" s="5">
        <v>40756</v>
      </c>
      <c r="AN129" s="56">
        <v>6.1</v>
      </c>
      <c r="AO129" s="56">
        <v>27.1</v>
      </c>
      <c r="AP129" s="56">
        <v>6</v>
      </c>
      <c r="AQ129" s="56">
        <v>6.97</v>
      </c>
      <c r="AR129" s="6">
        <v>5.5</v>
      </c>
      <c r="AS129" s="6" t="s">
        <v>13</v>
      </c>
      <c r="AT129" s="6" t="s">
        <v>12</v>
      </c>
      <c r="AU129" s="6" t="s">
        <v>12</v>
      </c>
      <c r="AV129" s="6" t="s">
        <v>11</v>
      </c>
      <c r="AW129" s="191"/>
      <c r="AX129" s="188"/>
      <c r="AY129" s="5">
        <v>40756</v>
      </c>
      <c r="AZ129" s="62">
        <v>12</v>
      </c>
      <c r="BA129" s="62">
        <v>69.8</v>
      </c>
      <c r="BB129" s="62">
        <v>11.5</v>
      </c>
      <c r="BC129" s="62">
        <v>0.27</v>
      </c>
      <c r="BD129" s="10">
        <v>3.5</v>
      </c>
      <c r="BE129" s="6" t="s">
        <v>13</v>
      </c>
      <c r="BF129" s="6" t="s">
        <v>13</v>
      </c>
      <c r="BG129" s="6" t="s">
        <v>14</v>
      </c>
      <c r="BH129" s="6" t="s">
        <v>14</v>
      </c>
      <c r="BI129" s="191"/>
      <c r="BJ129" s="188"/>
      <c r="BK129" s="5"/>
      <c r="BL129" s="62"/>
      <c r="BM129" s="62"/>
      <c r="BN129" s="62"/>
      <c r="BO129" s="62"/>
      <c r="BP129" s="10"/>
      <c r="BQ129" s="6"/>
      <c r="BR129" s="6"/>
      <c r="BS129" s="6"/>
      <c r="BT129" s="6"/>
    </row>
    <row r="130" spans="1:72" ht="16.5">
      <c r="A130" s="191"/>
      <c r="B130" s="188"/>
      <c r="C130" s="5">
        <v>40791</v>
      </c>
      <c r="D130" s="56">
        <v>24.8</v>
      </c>
      <c r="E130" s="56">
        <v>17.1</v>
      </c>
      <c r="F130" s="56">
        <v>0.36</v>
      </c>
      <c r="G130" s="56">
        <v>13.5</v>
      </c>
      <c r="H130" s="55">
        <v>7.75</v>
      </c>
      <c r="I130" s="6" t="s">
        <v>11</v>
      </c>
      <c r="J130" s="6" t="s">
        <v>14</v>
      </c>
      <c r="K130" s="6" t="s">
        <v>11</v>
      </c>
      <c r="L130" s="6" t="s">
        <v>11</v>
      </c>
      <c r="M130" s="191"/>
      <c r="N130" s="188"/>
      <c r="O130" s="5">
        <v>40791</v>
      </c>
      <c r="P130" s="56">
        <v>20</v>
      </c>
      <c r="Q130" s="56">
        <v>20</v>
      </c>
      <c r="R130" s="56">
        <v>0.8</v>
      </c>
      <c r="S130" s="56">
        <v>14.8</v>
      </c>
      <c r="T130" s="55">
        <v>8.25</v>
      </c>
      <c r="U130" s="6" t="s">
        <v>11</v>
      </c>
      <c r="V130" s="6" t="s">
        <v>12</v>
      </c>
      <c r="W130" s="6" t="s">
        <v>11</v>
      </c>
      <c r="X130" s="6" t="s">
        <v>11</v>
      </c>
      <c r="Y130" s="191"/>
      <c r="Z130" s="188"/>
      <c r="AA130" s="5">
        <v>40791</v>
      </c>
      <c r="AB130" s="62" t="s">
        <v>17</v>
      </c>
      <c r="AC130" s="62" t="s">
        <v>17</v>
      </c>
      <c r="AD130" s="62" t="s">
        <v>17</v>
      </c>
      <c r="AE130" s="62" t="s">
        <v>17</v>
      </c>
      <c r="AF130" s="63" t="s">
        <v>17</v>
      </c>
      <c r="AG130" s="63" t="s">
        <v>17</v>
      </c>
      <c r="AH130" s="63" t="s">
        <v>17</v>
      </c>
      <c r="AI130" s="63" t="s">
        <v>17</v>
      </c>
      <c r="AJ130" s="63" t="s">
        <v>17</v>
      </c>
      <c r="AK130" s="191"/>
      <c r="AL130" s="188"/>
      <c r="AM130" s="5">
        <v>40791</v>
      </c>
      <c r="AN130" s="56">
        <v>7</v>
      </c>
      <c r="AO130" s="56">
        <v>24.6</v>
      </c>
      <c r="AP130" s="56">
        <v>4.4</v>
      </c>
      <c r="AQ130" s="56">
        <v>8.4</v>
      </c>
      <c r="AR130" s="55">
        <v>6.25</v>
      </c>
      <c r="AS130" s="6" t="s">
        <v>13</v>
      </c>
      <c r="AT130" s="6" t="s">
        <v>12</v>
      </c>
      <c r="AU130" s="6" t="s">
        <v>13</v>
      </c>
      <c r="AV130" s="6" t="s">
        <v>11</v>
      </c>
      <c r="AW130" s="191"/>
      <c r="AX130" s="188"/>
      <c r="AY130" s="5">
        <v>40791</v>
      </c>
      <c r="AZ130" s="47">
        <v>8.7</v>
      </c>
      <c r="BA130" s="47">
        <v>51.8</v>
      </c>
      <c r="BB130" s="47">
        <v>8.4</v>
      </c>
      <c r="BC130" s="47">
        <v>0.05</v>
      </c>
      <c r="BD130" s="57">
        <v>3.5</v>
      </c>
      <c r="BE130" s="6" t="s">
        <v>13</v>
      </c>
      <c r="BF130" s="6" t="s">
        <v>13</v>
      </c>
      <c r="BG130" s="6" t="s">
        <v>14</v>
      </c>
      <c r="BH130" s="6" t="s">
        <v>14</v>
      </c>
      <c r="BI130" s="191"/>
      <c r="BJ130" s="188"/>
      <c r="BK130" s="5"/>
      <c r="BL130" s="47"/>
      <c r="BM130" s="47"/>
      <c r="BN130" s="47"/>
      <c r="BO130" s="47"/>
      <c r="BP130" s="57"/>
      <c r="BQ130" s="6"/>
      <c r="BR130" s="6"/>
      <c r="BS130" s="6"/>
      <c r="BT130" s="6"/>
    </row>
    <row r="131" spans="1:72" ht="16.5">
      <c r="A131" s="191"/>
      <c r="B131" s="188"/>
      <c r="C131" s="46">
        <v>40822</v>
      </c>
      <c r="D131" s="56">
        <v>17.9</v>
      </c>
      <c r="E131" s="56">
        <v>16.8</v>
      </c>
      <c r="F131" s="56">
        <v>0.6</v>
      </c>
      <c r="G131" s="56">
        <v>11.5</v>
      </c>
      <c r="H131" s="55">
        <v>7.75</v>
      </c>
      <c r="I131" s="6" t="s">
        <v>11</v>
      </c>
      <c r="J131" s="6" t="s">
        <v>14</v>
      </c>
      <c r="K131" s="6" t="s">
        <v>11</v>
      </c>
      <c r="L131" s="6" t="s">
        <v>11</v>
      </c>
      <c r="M131" s="191"/>
      <c r="N131" s="188"/>
      <c r="O131" s="46">
        <v>40822</v>
      </c>
      <c r="P131" s="56">
        <v>19.6</v>
      </c>
      <c r="Q131" s="56">
        <v>14.9</v>
      </c>
      <c r="R131" s="56">
        <v>0.4</v>
      </c>
      <c r="S131" s="56">
        <v>13.8</v>
      </c>
      <c r="T131" s="55">
        <v>7.75</v>
      </c>
      <c r="U131" s="6" t="s">
        <v>11</v>
      </c>
      <c r="V131" s="6" t="s">
        <v>14</v>
      </c>
      <c r="W131" s="6" t="s">
        <v>11</v>
      </c>
      <c r="X131" s="6" t="s">
        <v>11</v>
      </c>
      <c r="Y131" s="191"/>
      <c r="Z131" s="188"/>
      <c r="AA131" s="46">
        <v>40822</v>
      </c>
      <c r="AB131" s="62" t="s">
        <v>17</v>
      </c>
      <c r="AC131" s="62" t="s">
        <v>17</v>
      </c>
      <c r="AD131" s="62" t="s">
        <v>17</v>
      </c>
      <c r="AE131" s="62" t="s">
        <v>17</v>
      </c>
      <c r="AF131" s="63" t="s">
        <v>17</v>
      </c>
      <c r="AG131" s="63" t="s">
        <v>17</v>
      </c>
      <c r="AH131" s="63" t="s">
        <v>17</v>
      </c>
      <c r="AI131" s="63" t="s">
        <v>17</v>
      </c>
      <c r="AJ131" s="63" t="s">
        <v>17</v>
      </c>
      <c r="AK131" s="191"/>
      <c r="AL131" s="188"/>
      <c r="AM131" s="46">
        <v>40822</v>
      </c>
      <c r="AN131" s="56">
        <v>9.6</v>
      </c>
      <c r="AO131" s="56">
        <v>21.4</v>
      </c>
      <c r="AP131" s="56">
        <v>3.2</v>
      </c>
      <c r="AQ131" s="56">
        <v>13</v>
      </c>
      <c r="AR131" s="55">
        <v>6.25</v>
      </c>
      <c r="AS131" s="6" t="s">
        <v>13</v>
      </c>
      <c r="AT131" s="6" t="s">
        <v>12</v>
      </c>
      <c r="AU131" s="6" t="s">
        <v>13</v>
      </c>
      <c r="AV131" s="6" t="s">
        <v>11</v>
      </c>
      <c r="AW131" s="191"/>
      <c r="AX131" s="188"/>
      <c r="AY131" s="46">
        <v>40822</v>
      </c>
      <c r="AZ131" s="62">
        <v>9.6</v>
      </c>
      <c r="BA131" s="62">
        <v>42.9</v>
      </c>
      <c r="BB131" s="62">
        <v>7.1</v>
      </c>
      <c r="BC131" s="62">
        <v>0.31</v>
      </c>
      <c r="BD131" s="57">
        <v>2.75</v>
      </c>
      <c r="BE131" s="6" t="s">
        <v>13</v>
      </c>
      <c r="BF131" s="6" t="s">
        <v>12</v>
      </c>
      <c r="BG131" s="6" t="s">
        <v>14</v>
      </c>
      <c r="BH131" s="6" t="s">
        <v>14</v>
      </c>
      <c r="BI131" s="191"/>
      <c r="BJ131" s="188"/>
      <c r="BK131" s="46"/>
      <c r="BL131" s="62"/>
      <c r="BM131" s="62"/>
      <c r="BN131" s="62"/>
      <c r="BO131" s="62"/>
      <c r="BP131" s="57"/>
      <c r="BQ131" s="6"/>
      <c r="BR131" s="6"/>
      <c r="BS131" s="6"/>
      <c r="BT131" s="6"/>
    </row>
    <row r="132" spans="1:72" ht="16.5">
      <c r="A132" s="191"/>
      <c r="B132" s="188"/>
      <c r="C132" s="46">
        <v>40853</v>
      </c>
      <c r="D132" s="56">
        <v>20.1</v>
      </c>
      <c r="E132" s="56">
        <v>66.6</v>
      </c>
      <c r="F132" s="56">
        <v>0.6</v>
      </c>
      <c r="G132" s="56">
        <v>7.25</v>
      </c>
      <c r="H132" s="55">
        <v>9</v>
      </c>
      <c r="I132" s="6" t="s">
        <v>11</v>
      </c>
      <c r="J132" s="6" t="s">
        <v>13</v>
      </c>
      <c r="K132" s="6" t="s">
        <v>11</v>
      </c>
      <c r="L132" s="6" t="s">
        <v>11</v>
      </c>
      <c r="M132" s="191"/>
      <c r="N132" s="188"/>
      <c r="O132" s="46">
        <v>40853</v>
      </c>
      <c r="P132" s="56">
        <v>19.2</v>
      </c>
      <c r="Q132" s="56">
        <v>64.7</v>
      </c>
      <c r="R132" s="56">
        <v>0.8</v>
      </c>
      <c r="S132" s="56">
        <v>7.84</v>
      </c>
      <c r="T132" s="55">
        <v>9</v>
      </c>
      <c r="U132" s="6" t="s">
        <v>11</v>
      </c>
      <c r="V132" s="6" t="s">
        <v>13</v>
      </c>
      <c r="W132" s="6" t="s">
        <v>11</v>
      </c>
      <c r="X132" s="6" t="s">
        <v>11</v>
      </c>
      <c r="Y132" s="191"/>
      <c r="Z132" s="188"/>
      <c r="AA132" s="46">
        <v>40853</v>
      </c>
      <c r="AB132" s="62" t="s">
        <v>17</v>
      </c>
      <c r="AC132" s="62" t="s">
        <v>17</v>
      </c>
      <c r="AD132" s="62" t="s">
        <v>17</v>
      </c>
      <c r="AE132" s="62" t="s">
        <v>17</v>
      </c>
      <c r="AF132" s="63" t="s">
        <v>17</v>
      </c>
      <c r="AG132" s="63" t="s">
        <v>17</v>
      </c>
      <c r="AH132" s="63" t="s">
        <v>17</v>
      </c>
      <c r="AI132" s="63" t="s">
        <v>17</v>
      </c>
      <c r="AJ132" s="63" t="s">
        <v>17</v>
      </c>
      <c r="AK132" s="191"/>
      <c r="AL132" s="188"/>
      <c r="AM132" s="46">
        <v>40853</v>
      </c>
      <c r="AN132" s="56">
        <v>12.9</v>
      </c>
      <c r="AO132" s="56">
        <v>16.4</v>
      </c>
      <c r="AP132" s="56">
        <v>0.6</v>
      </c>
      <c r="AQ132" s="56">
        <v>14.3</v>
      </c>
      <c r="AR132" s="55">
        <v>6.75</v>
      </c>
      <c r="AS132" s="6" t="s">
        <v>13</v>
      </c>
      <c r="AT132" s="6" t="s">
        <v>14</v>
      </c>
      <c r="AU132" s="6" t="s">
        <v>11</v>
      </c>
      <c r="AV132" s="6" t="s">
        <v>11</v>
      </c>
      <c r="AW132" s="191"/>
      <c r="AX132" s="188"/>
      <c r="AY132" s="46">
        <v>40853</v>
      </c>
      <c r="AZ132" s="47"/>
      <c r="BA132" s="47"/>
      <c r="BB132" s="47"/>
      <c r="BC132" s="47"/>
      <c r="BD132" s="57"/>
      <c r="BE132" s="6"/>
      <c r="BF132" s="6"/>
      <c r="BG132" s="6"/>
      <c r="BH132" s="6"/>
      <c r="BI132" s="191"/>
      <c r="BJ132" s="188"/>
      <c r="BK132" s="46"/>
      <c r="BL132" s="47"/>
      <c r="BM132" s="47"/>
      <c r="BN132" s="47"/>
      <c r="BO132" s="47"/>
      <c r="BP132" s="57"/>
      <c r="BQ132" s="6"/>
      <c r="BR132" s="6"/>
      <c r="BS132" s="6"/>
      <c r="BT132" s="6"/>
    </row>
    <row r="133" spans="1:72" ht="17.25" thickBot="1">
      <c r="A133" s="192"/>
      <c r="B133" s="189"/>
      <c r="C133" s="59"/>
      <c r="D133" s="56">
        <v>41.2</v>
      </c>
      <c r="E133" s="56">
        <v>24.7</v>
      </c>
      <c r="F133" s="56">
        <v>1</v>
      </c>
      <c r="G133" s="56">
        <v>36.2</v>
      </c>
      <c r="H133" s="55">
        <v>8.25</v>
      </c>
      <c r="I133" s="6" t="s">
        <v>11</v>
      </c>
      <c r="J133" s="6" t="s">
        <v>12</v>
      </c>
      <c r="K133" s="6" t="s">
        <v>11</v>
      </c>
      <c r="L133" s="6" t="s">
        <v>11</v>
      </c>
      <c r="M133" s="192"/>
      <c r="N133" s="189"/>
      <c r="O133" s="59"/>
      <c r="P133" s="56">
        <v>37.5</v>
      </c>
      <c r="Q133" s="56">
        <v>21.9</v>
      </c>
      <c r="R133" s="56">
        <v>0.4</v>
      </c>
      <c r="S133" s="56">
        <v>35.1</v>
      </c>
      <c r="T133" s="55">
        <v>8.25</v>
      </c>
      <c r="U133" s="6" t="s">
        <v>11</v>
      </c>
      <c r="V133" s="6" t="s">
        <v>12</v>
      </c>
      <c r="W133" s="6" t="s">
        <v>11</v>
      </c>
      <c r="X133" s="6" t="s">
        <v>11</v>
      </c>
      <c r="Y133" s="192"/>
      <c r="Z133" s="189"/>
      <c r="AA133" s="59"/>
      <c r="AB133" s="62" t="s">
        <v>17</v>
      </c>
      <c r="AC133" s="62" t="s">
        <v>17</v>
      </c>
      <c r="AD133" s="62" t="s">
        <v>17</v>
      </c>
      <c r="AE133" s="62" t="s">
        <v>17</v>
      </c>
      <c r="AF133" s="63" t="s">
        <v>17</v>
      </c>
      <c r="AG133" s="63" t="s">
        <v>17</v>
      </c>
      <c r="AH133" s="63" t="s">
        <v>17</v>
      </c>
      <c r="AI133" s="63" t="s">
        <v>17</v>
      </c>
      <c r="AJ133" s="63" t="s">
        <v>17</v>
      </c>
      <c r="AK133" s="192"/>
      <c r="AL133" s="189"/>
      <c r="AM133" s="59"/>
      <c r="AN133" s="56">
        <v>3.8</v>
      </c>
      <c r="AO133" s="56">
        <v>28.1</v>
      </c>
      <c r="AP133" s="56">
        <v>6.6</v>
      </c>
      <c r="AQ133" s="56">
        <v>12.2</v>
      </c>
      <c r="AR133" s="55">
        <v>4.25</v>
      </c>
      <c r="AS133" s="6" t="s">
        <v>12</v>
      </c>
      <c r="AT133" s="6" t="s">
        <v>12</v>
      </c>
      <c r="AU133" s="6" t="s">
        <v>14</v>
      </c>
      <c r="AV133" s="6" t="s">
        <v>11</v>
      </c>
      <c r="AW133" s="192"/>
      <c r="AX133" s="189"/>
      <c r="AY133" s="59"/>
      <c r="AZ133" s="62"/>
      <c r="BA133" s="62"/>
      <c r="BB133" s="62"/>
      <c r="BC133" s="62"/>
      <c r="BD133" s="57"/>
      <c r="BE133" s="6"/>
      <c r="BF133" s="6"/>
      <c r="BG133" s="6"/>
      <c r="BH133" s="6"/>
      <c r="BI133" s="192"/>
      <c r="BJ133" s="189"/>
      <c r="BK133" s="59"/>
      <c r="BL133" s="62"/>
      <c r="BM133" s="62"/>
      <c r="BN133" s="62"/>
      <c r="BO133" s="62"/>
      <c r="BP133" s="57"/>
      <c r="BQ133" s="6"/>
      <c r="BR133" s="6"/>
      <c r="BS133" s="6"/>
      <c r="BT133" s="6"/>
    </row>
    <row r="134" spans="1:72" ht="18" thickBot="1" thickTop="1">
      <c r="A134" s="19">
        <v>100</v>
      </c>
      <c r="B134" s="15" t="s">
        <v>10</v>
      </c>
      <c r="C134" s="51" t="s">
        <v>15</v>
      </c>
      <c r="D134" s="60">
        <v>29.516666666666666</v>
      </c>
      <c r="E134" s="60">
        <v>30.349999999999998</v>
      </c>
      <c r="F134" s="60">
        <v>0.5549999999999999</v>
      </c>
      <c r="G134" s="60">
        <v>20.521666666666665</v>
      </c>
      <c r="H134" s="18">
        <f>AVERAGE(H122:H133)</f>
        <v>8.25</v>
      </c>
      <c r="I134" s="17" t="str">
        <f>IF(D134&lt;3,"1",IF(D134&lt;5,"3",IF(D134&lt;=15,"6",IF(D134&gt;15,"10"))))</f>
        <v>10</v>
      </c>
      <c r="J134" s="17" t="str">
        <f>IF(E134&lt;20,"1",IF(E134&lt;=49,"3",IF(E134&lt;=100,"6",IF(E134&gt;100,"10"))))</f>
        <v>3</v>
      </c>
      <c r="K134" s="17" t="str">
        <f>IF(F134&gt;6.5,"1",IF(F134&gt;=4.6,"3",IF(F134&gt;=2,"6",IF(F134&gt;=0,"10"))))</f>
        <v>10</v>
      </c>
      <c r="L134" s="17" t="str">
        <f>IF(G134&lt;0.5,"1",IF(G134&lt;1,"3",IF(G134&lt;=3,"6",IF(G134&gt;=3,"10"))))</f>
        <v>10</v>
      </c>
      <c r="M134" s="19">
        <v>100</v>
      </c>
      <c r="N134" s="15" t="s">
        <v>10</v>
      </c>
      <c r="O134" s="51" t="s">
        <v>15</v>
      </c>
      <c r="P134" s="18">
        <v>25.041666666666668</v>
      </c>
      <c r="Q134" s="18">
        <v>29.349999999999998</v>
      </c>
      <c r="R134" s="18">
        <v>0.5583333333333333</v>
      </c>
      <c r="S134" s="18">
        <v>20.478333333333335</v>
      </c>
      <c r="T134" s="18">
        <f>AVERAGE(T122:T133)</f>
        <v>8.229166666666666</v>
      </c>
      <c r="U134" s="17" t="str">
        <f>IF(U317&lt;3,"1",IF(U317&lt;5,"3",IF(U317&lt;=15,"6",IF(U317&gt;15,"10"))))</f>
        <v>1</v>
      </c>
      <c r="V134" s="17" t="str">
        <f>IF(V317&lt;20,"1",IF(V317&lt;=49,"3",IF(V317&lt;=100,"6",IF(V317&gt;100,"10"))))</f>
        <v>1</v>
      </c>
      <c r="W134" s="17" t="str">
        <f>IF(W317&gt;6.5,"1",IF(W317&gt;=4.6,"3",IF(W317&gt;=2,"6",IF(W317&gt;=0,"10"))))</f>
        <v>10</v>
      </c>
      <c r="X134" s="17" t="str">
        <f>IF(X317&lt;0.5,"1",IF(X317&lt;1,"3",IF(X317&lt;=3,"6",IF(X317&gt;=3,"10"))))</f>
        <v>1</v>
      </c>
      <c r="Y134" s="19">
        <v>100</v>
      </c>
      <c r="Z134" s="15" t="s">
        <v>10</v>
      </c>
      <c r="AA134" s="51" t="s">
        <v>15</v>
      </c>
      <c r="AB134" s="18">
        <v>20.275</v>
      </c>
      <c r="AC134" s="18">
        <v>30.775</v>
      </c>
      <c r="AD134" s="18">
        <v>0.7999999999999999</v>
      </c>
      <c r="AE134" s="18">
        <v>24.8</v>
      </c>
      <c r="AF134" s="18">
        <f>AVERAGE(AF122:AF133)</f>
        <v>7.875</v>
      </c>
      <c r="AG134" s="17" t="str">
        <f>IF(AB134&lt;3,"1",IF(AB134&lt;5,"3",IF(AB134&lt;=15,"6",IF(AB134&gt;15,"10"))))</f>
        <v>10</v>
      </c>
      <c r="AH134" s="17" t="str">
        <f>IF(AC134&lt;20,"1",IF(AC134&lt;=49,"3",IF(AC134&lt;=100,"6",IF(AC134&gt;100,"10"))))</f>
        <v>3</v>
      </c>
      <c r="AI134" s="17" t="str">
        <f>IF(AD134&gt;6.5,"1",IF(AD134&gt;=4.6,"3",IF(AD134&gt;=2,"6",IF(AD134&gt;=0,"10"))))</f>
        <v>10</v>
      </c>
      <c r="AJ134" s="17" t="str">
        <f>IF(AE134&lt;0.5,"1",IF(AE134&lt;1,"3",IF(AE134&lt;=3,"6",IF(AE134&gt;=3,"10"))))</f>
        <v>10</v>
      </c>
      <c r="AK134" s="19">
        <v>100</v>
      </c>
      <c r="AL134" s="15" t="s">
        <v>10</v>
      </c>
      <c r="AM134" s="51" t="s">
        <v>15</v>
      </c>
      <c r="AN134" s="18">
        <v>7.75</v>
      </c>
      <c r="AO134" s="18">
        <v>28.083333333333332</v>
      </c>
      <c r="AP134" s="18">
        <v>3.6250000000000004</v>
      </c>
      <c r="AQ134" s="18">
        <v>12.290833333333333</v>
      </c>
      <c r="AR134" s="18">
        <f>AVERAGE(AR122:AR133)</f>
        <v>6.041666666666667</v>
      </c>
      <c r="AS134" s="17" t="str">
        <f>IF(AN134&lt;3,"1",IF(AN134&lt;5,"3",IF(AN134&lt;=15,"6",IF(AN134&gt;15,"10"))))</f>
        <v>6</v>
      </c>
      <c r="AT134" s="17" t="str">
        <f>IF(AO134&lt;20,"1",IF(AO134&lt;=49,"3",IF(AO134&lt;=100,"6",IF(AO134&gt;100,"10"))))</f>
        <v>3</v>
      </c>
      <c r="AU134" s="17" t="str">
        <f>IF(AP134&gt;6.5,"1",IF(AP134&gt;=4.6,"3",IF(AP134&gt;=2,"6",IF(AP134&gt;=0,"10"))))</f>
        <v>6</v>
      </c>
      <c r="AV134" s="17" t="str">
        <f>IF(AQ134&lt;0.5,"1",IF(AQ134&lt;1,"3",IF(AQ134&lt;=3,"6",IF(AQ134&gt;=3,"10"))))</f>
        <v>10</v>
      </c>
      <c r="AW134" s="19">
        <v>100</v>
      </c>
      <c r="AX134" s="15" t="s">
        <v>10</v>
      </c>
      <c r="AY134" s="51" t="s">
        <v>15</v>
      </c>
      <c r="AZ134" s="52">
        <v>6.766666666666667</v>
      </c>
      <c r="BA134" s="52">
        <v>65.84444444444443</v>
      </c>
      <c r="BB134" s="52">
        <v>7.955555555555555</v>
      </c>
      <c r="BC134" s="52">
        <v>1.3922222222222222</v>
      </c>
      <c r="BD134" s="18">
        <f>AVERAGE(BD122:BD133)</f>
        <v>3.611111111111111</v>
      </c>
      <c r="BE134" s="17" t="str">
        <f>IF(AZ134&lt;3,"1",IF(AZ134&lt;5,"3",IF(AZ134&lt;=15,"6",IF(AZ134&gt;15,"10"))))</f>
        <v>6</v>
      </c>
      <c r="BF134" s="17" t="str">
        <f>IF(BA134&lt;20,"1",IF(BA134&lt;=49,"3",IF(BA134&lt;=100,"6",IF(BA134&gt;100,"10"))))</f>
        <v>6</v>
      </c>
      <c r="BG134" s="17" t="str">
        <f>IF(BB134&gt;6.5,"1",IF(BB134&gt;=4.6,"3",IF(BB134&gt;=2,"6",IF(BB134&gt;=0,"10"))))</f>
        <v>1</v>
      </c>
      <c r="BH134" s="17" t="str">
        <f>IF(BC134&lt;0.5,"1",IF(BC134&lt;1,"3",IF(BC134&lt;=3,"6",IF(BC134&gt;=3,"10"))))</f>
        <v>6</v>
      </c>
      <c r="BI134" s="19">
        <v>100</v>
      </c>
      <c r="BJ134" s="15" t="s">
        <v>10</v>
      </c>
      <c r="BK134" s="51"/>
      <c r="BL134" s="52"/>
      <c r="BM134" s="52"/>
      <c r="BN134" s="52"/>
      <c r="BO134" s="52"/>
      <c r="BP134" s="18"/>
      <c r="BQ134" s="17"/>
      <c r="BR134" s="17"/>
      <c r="BS134" s="17"/>
      <c r="BT134" s="17"/>
    </row>
    <row r="135" spans="1:72" ht="17.25" thickTop="1">
      <c r="A135" s="190">
        <v>101</v>
      </c>
      <c r="B135" s="187" t="s">
        <v>10</v>
      </c>
      <c r="C135" s="61">
        <v>40911</v>
      </c>
      <c r="D135" s="62">
        <v>48</v>
      </c>
      <c r="E135" s="62">
        <v>24.4</v>
      </c>
      <c r="F135" s="62">
        <v>0.3</v>
      </c>
      <c r="G135" s="62">
        <v>48</v>
      </c>
      <c r="H135" s="64">
        <v>8.25</v>
      </c>
      <c r="I135" s="6" t="s">
        <v>11</v>
      </c>
      <c r="J135" s="6" t="s">
        <v>12</v>
      </c>
      <c r="K135" s="6" t="s">
        <v>11</v>
      </c>
      <c r="L135" s="6" t="s">
        <v>11</v>
      </c>
      <c r="M135" s="190">
        <v>101</v>
      </c>
      <c r="N135" s="187" t="s">
        <v>10</v>
      </c>
      <c r="O135" s="61">
        <v>40911</v>
      </c>
      <c r="P135" s="62">
        <v>47</v>
      </c>
      <c r="Q135" s="62">
        <v>32.3</v>
      </c>
      <c r="R135" s="62">
        <v>0.3</v>
      </c>
      <c r="S135" s="62">
        <v>47.4</v>
      </c>
      <c r="T135" s="64">
        <v>8.25</v>
      </c>
      <c r="U135" s="6" t="s">
        <v>11</v>
      </c>
      <c r="V135" s="6" t="s">
        <v>12</v>
      </c>
      <c r="W135" s="6" t="s">
        <v>11</v>
      </c>
      <c r="X135" s="6" t="s">
        <v>11</v>
      </c>
      <c r="Y135" s="190">
        <v>101</v>
      </c>
      <c r="Z135" s="187" t="s">
        <v>10</v>
      </c>
      <c r="AA135" s="61">
        <v>40911</v>
      </c>
      <c r="AB135" s="62" t="s">
        <v>17</v>
      </c>
      <c r="AC135" s="62" t="s">
        <v>17</v>
      </c>
      <c r="AD135" s="62" t="s">
        <v>17</v>
      </c>
      <c r="AE135" s="62" t="s">
        <v>17</v>
      </c>
      <c r="AF135" s="63" t="s">
        <v>17</v>
      </c>
      <c r="AG135" s="63" t="s">
        <v>17</v>
      </c>
      <c r="AH135" s="63" t="s">
        <v>17</v>
      </c>
      <c r="AI135" s="63" t="s">
        <v>17</v>
      </c>
      <c r="AJ135" s="63" t="s">
        <v>17</v>
      </c>
      <c r="AK135" s="190">
        <v>101</v>
      </c>
      <c r="AL135" s="187" t="s">
        <v>10</v>
      </c>
      <c r="AM135" s="61">
        <v>40911</v>
      </c>
      <c r="AN135" s="62">
        <v>16.9</v>
      </c>
      <c r="AO135" s="62">
        <v>34.2</v>
      </c>
      <c r="AP135" s="62">
        <v>5.5</v>
      </c>
      <c r="AQ135" s="62">
        <v>19.5</v>
      </c>
      <c r="AR135" s="64">
        <v>6.5</v>
      </c>
      <c r="AS135" s="6" t="s">
        <v>11</v>
      </c>
      <c r="AT135" s="6" t="s">
        <v>12</v>
      </c>
      <c r="AU135" s="6" t="s">
        <v>12</v>
      </c>
      <c r="AV135" s="6" t="s">
        <v>11</v>
      </c>
      <c r="AW135" s="190">
        <v>101</v>
      </c>
      <c r="AX135" s="187" t="s">
        <v>10</v>
      </c>
      <c r="AY135" s="61">
        <v>40911</v>
      </c>
      <c r="AZ135" s="62">
        <v>9.2</v>
      </c>
      <c r="BA135" s="62">
        <v>99.9</v>
      </c>
      <c r="BB135" s="62">
        <v>10.1</v>
      </c>
      <c r="BC135" s="62">
        <v>0.78</v>
      </c>
      <c r="BD135" s="64">
        <v>4</v>
      </c>
      <c r="BE135" s="6" t="s">
        <v>13</v>
      </c>
      <c r="BF135" s="6" t="s">
        <v>13</v>
      </c>
      <c r="BG135" s="6" t="s">
        <v>14</v>
      </c>
      <c r="BH135" s="6" t="s">
        <v>12</v>
      </c>
      <c r="BI135" s="190">
        <v>101</v>
      </c>
      <c r="BJ135" s="187" t="s">
        <v>10</v>
      </c>
      <c r="BK135" s="61"/>
      <c r="BL135" s="62"/>
      <c r="BM135" s="62"/>
      <c r="BN135" s="62"/>
      <c r="BO135" s="62"/>
      <c r="BP135" s="64"/>
      <c r="BQ135" s="6"/>
      <c r="BR135" s="6"/>
      <c r="BS135" s="6"/>
      <c r="BT135" s="6"/>
    </row>
    <row r="136" spans="1:72" ht="16.5">
      <c r="A136" s="191"/>
      <c r="B136" s="188"/>
      <c r="C136" s="61">
        <v>40942</v>
      </c>
      <c r="D136" s="62">
        <v>61.4</v>
      </c>
      <c r="E136" s="62">
        <v>32.4</v>
      </c>
      <c r="F136" s="62">
        <v>0.2</v>
      </c>
      <c r="G136" s="62">
        <v>54.8</v>
      </c>
      <c r="H136" s="64">
        <v>8.25</v>
      </c>
      <c r="I136" s="6" t="s">
        <v>11</v>
      </c>
      <c r="J136" s="6" t="s">
        <v>12</v>
      </c>
      <c r="K136" s="6" t="s">
        <v>11</v>
      </c>
      <c r="L136" s="6" t="s">
        <v>11</v>
      </c>
      <c r="M136" s="191"/>
      <c r="N136" s="188"/>
      <c r="O136" s="61">
        <v>40942</v>
      </c>
      <c r="P136" s="62">
        <v>50.2</v>
      </c>
      <c r="Q136" s="62">
        <v>29.4</v>
      </c>
      <c r="R136" s="62">
        <v>0.4</v>
      </c>
      <c r="S136" s="62">
        <v>55.2</v>
      </c>
      <c r="T136" s="64">
        <v>8.25</v>
      </c>
      <c r="U136" s="6" t="s">
        <v>11</v>
      </c>
      <c r="V136" s="6" t="s">
        <v>12</v>
      </c>
      <c r="W136" s="6" t="s">
        <v>11</v>
      </c>
      <c r="X136" s="6" t="s">
        <v>11</v>
      </c>
      <c r="Y136" s="191"/>
      <c r="Z136" s="188"/>
      <c r="AA136" s="61">
        <v>40942</v>
      </c>
      <c r="AB136" s="62" t="s">
        <v>17</v>
      </c>
      <c r="AC136" s="62" t="s">
        <v>17</v>
      </c>
      <c r="AD136" s="62" t="s">
        <v>17</v>
      </c>
      <c r="AE136" s="62" t="s">
        <v>17</v>
      </c>
      <c r="AF136" s="63" t="s">
        <v>17</v>
      </c>
      <c r="AG136" s="63" t="s">
        <v>17</v>
      </c>
      <c r="AH136" s="63" t="s">
        <v>17</v>
      </c>
      <c r="AI136" s="63" t="s">
        <v>17</v>
      </c>
      <c r="AJ136" s="63" t="s">
        <v>17</v>
      </c>
      <c r="AK136" s="191"/>
      <c r="AL136" s="188"/>
      <c r="AM136" s="61">
        <v>40942</v>
      </c>
      <c r="AN136" s="62">
        <v>9.5</v>
      </c>
      <c r="AO136" s="62">
        <v>39.1</v>
      </c>
      <c r="AP136" s="62">
        <v>6.6</v>
      </c>
      <c r="AQ136" s="62">
        <v>21.6</v>
      </c>
      <c r="AR136" s="64">
        <v>5</v>
      </c>
      <c r="AS136" s="6" t="s">
        <v>13</v>
      </c>
      <c r="AT136" s="6" t="s">
        <v>12</v>
      </c>
      <c r="AU136" s="6" t="s">
        <v>14</v>
      </c>
      <c r="AV136" s="6" t="s">
        <v>11</v>
      </c>
      <c r="AW136" s="191"/>
      <c r="AX136" s="188"/>
      <c r="AY136" s="61">
        <v>40942</v>
      </c>
      <c r="AZ136" s="62">
        <v>6.7</v>
      </c>
      <c r="BA136" s="62">
        <v>79.5</v>
      </c>
      <c r="BB136" s="62">
        <v>8.1</v>
      </c>
      <c r="BC136" s="62">
        <v>4.51</v>
      </c>
      <c r="BD136" s="64">
        <v>5.75</v>
      </c>
      <c r="BE136" s="6" t="s">
        <v>13</v>
      </c>
      <c r="BF136" s="6" t="s">
        <v>13</v>
      </c>
      <c r="BG136" s="6" t="s">
        <v>14</v>
      </c>
      <c r="BH136" s="6" t="s">
        <v>11</v>
      </c>
      <c r="BI136" s="191"/>
      <c r="BJ136" s="188"/>
      <c r="BK136" s="61"/>
      <c r="BL136" s="62"/>
      <c r="BM136" s="62"/>
      <c r="BN136" s="62"/>
      <c r="BO136" s="62"/>
      <c r="BP136" s="64"/>
      <c r="BQ136" s="6"/>
      <c r="BR136" s="6"/>
      <c r="BS136" s="6"/>
      <c r="BT136" s="6"/>
    </row>
    <row r="137" spans="1:72" ht="16.5">
      <c r="A137" s="191"/>
      <c r="B137" s="188"/>
      <c r="C137" s="5">
        <v>40974</v>
      </c>
      <c r="D137" s="62">
        <v>53.1</v>
      </c>
      <c r="E137" s="62">
        <v>37.2</v>
      </c>
      <c r="F137" s="62">
        <v>0.1</v>
      </c>
      <c r="G137" s="62">
        <v>30.8</v>
      </c>
      <c r="H137" s="64">
        <v>8.25</v>
      </c>
      <c r="I137" s="6" t="s">
        <v>11</v>
      </c>
      <c r="J137" s="6" t="s">
        <v>12</v>
      </c>
      <c r="K137" s="6" t="s">
        <v>11</v>
      </c>
      <c r="L137" s="6" t="s">
        <v>11</v>
      </c>
      <c r="M137" s="191"/>
      <c r="N137" s="188"/>
      <c r="O137" s="5">
        <v>40974</v>
      </c>
      <c r="P137" s="62">
        <v>45.4</v>
      </c>
      <c r="Q137" s="62">
        <v>35.1</v>
      </c>
      <c r="R137" s="62">
        <v>0.3</v>
      </c>
      <c r="S137" s="62">
        <v>36.7</v>
      </c>
      <c r="T137" s="64">
        <v>8.25</v>
      </c>
      <c r="U137" s="6" t="s">
        <v>11</v>
      </c>
      <c r="V137" s="6" t="s">
        <v>12</v>
      </c>
      <c r="W137" s="6" t="s">
        <v>11</v>
      </c>
      <c r="X137" s="6" t="s">
        <v>11</v>
      </c>
      <c r="Y137" s="191"/>
      <c r="Z137" s="188"/>
      <c r="AA137" s="5">
        <v>40974</v>
      </c>
      <c r="AB137" s="62" t="s">
        <v>17</v>
      </c>
      <c r="AC137" s="62" t="s">
        <v>17</v>
      </c>
      <c r="AD137" s="62" t="s">
        <v>17</v>
      </c>
      <c r="AE137" s="62" t="s">
        <v>17</v>
      </c>
      <c r="AF137" s="63" t="s">
        <v>17</v>
      </c>
      <c r="AG137" s="63" t="s">
        <v>17</v>
      </c>
      <c r="AH137" s="63" t="s">
        <v>17</v>
      </c>
      <c r="AI137" s="63" t="s">
        <v>17</v>
      </c>
      <c r="AJ137" s="63" t="s">
        <v>17</v>
      </c>
      <c r="AK137" s="191"/>
      <c r="AL137" s="188"/>
      <c r="AM137" s="5">
        <v>40974</v>
      </c>
      <c r="AN137" s="62">
        <v>7.2</v>
      </c>
      <c r="AO137" s="62">
        <v>44.4</v>
      </c>
      <c r="AP137" s="62">
        <v>7.4</v>
      </c>
      <c r="AQ137" s="62">
        <v>7.46</v>
      </c>
      <c r="AR137" s="64">
        <v>5</v>
      </c>
      <c r="AS137" s="6" t="s">
        <v>13</v>
      </c>
      <c r="AT137" s="6" t="s">
        <v>12</v>
      </c>
      <c r="AU137" s="6" t="s">
        <v>14</v>
      </c>
      <c r="AV137" s="6" t="s">
        <v>11</v>
      </c>
      <c r="AW137" s="191"/>
      <c r="AX137" s="188"/>
      <c r="AY137" s="5">
        <v>40969</v>
      </c>
      <c r="AZ137" s="62">
        <v>3.6</v>
      </c>
      <c r="BA137" s="62">
        <v>107</v>
      </c>
      <c r="BB137" s="62">
        <v>6.2</v>
      </c>
      <c r="BC137" s="62">
        <v>0.52</v>
      </c>
      <c r="BD137" s="64">
        <v>4.75</v>
      </c>
      <c r="BE137" s="6" t="s">
        <v>12</v>
      </c>
      <c r="BF137" s="6" t="s">
        <v>11</v>
      </c>
      <c r="BG137" s="6" t="s">
        <v>12</v>
      </c>
      <c r="BH137" s="6" t="s">
        <v>12</v>
      </c>
      <c r="BI137" s="191"/>
      <c r="BJ137" s="188"/>
      <c r="BK137" s="5"/>
      <c r="BL137" s="62"/>
      <c r="BM137" s="62"/>
      <c r="BN137" s="62"/>
      <c r="BO137" s="62"/>
      <c r="BP137" s="64"/>
      <c r="BQ137" s="6"/>
      <c r="BR137" s="6"/>
      <c r="BS137" s="6"/>
      <c r="BT137" s="6"/>
    </row>
    <row r="138" spans="1:72" ht="16.5">
      <c r="A138" s="191"/>
      <c r="B138" s="188"/>
      <c r="C138" s="5">
        <v>41004</v>
      </c>
      <c r="D138" s="62">
        <v>42.1</v>
      </c>
      <c r="E138" s="62">
        <v>22</v>
      </c>
      <c r="F138" s="62">
        <v>0</v>
      </c>
      <c r="G138" s="62">
        <v>37.1</v>
      </c>
      <c r="H138" s="64">
        <v>8.25</v>
      </c>
      <c r="I138" s="6" t="s">
        <v>11</v>
      </c>
      <c r="J138" s="6" t="s">
        <v>12</v>
      </c>
      <c r="K138" s="6" t="s">
        <v>11</v>
      </c>
      <c r="L138" s="6" t="s">
        <v>11</v>
      </c>
      <c r="M138" s="191"/>
      <c r="N138" s="188"/>
      <c r="O138" s="5">
        <v>41004</v>
      </c>
      <c r="P138" s="62">
        <v>35.3</v>
      </c>
      <c r="Q138" s="62">
        <v>22.7</v>
      </c>
      <c r="R138" s="62">
        <v>0.2</v>
      </c>
      <c r="S138" s="62">
        <v>58.9</v>
      </c>
      <c r="T138" s="64">
        <v>8.25</v>
      </c>
      <c r="U138" s="6" t="s">
        <v>11</v>
      </c>
      <c r="V138" s="6" t="s">
        <v>12</v>
      </c>
      <c r="W138" s="6" t="s">
        <v>11</v>
      </c>
      <c r="X138" s="6" t="s">
        <v>11</v>
      </c>
      <c r="Y138" s="191"/>
      <c r="Z138" s="188"/>
      <c r="AA138" s="5">
        <v>41004</v>
      </c>
      <c r="AB138" s="62" t="s">
        <v>17</v>
      </c>
      <c r="AC138" s="62" t="s">
        <v>17</v>
      </c>
      <c r="AD138" s="62" t="s">
        <v>17</v>
      </c>
      <c r="AE138" s="62" t="s">
        <v>17</v>
      </c>
      <c r="AF138" s="63" t="s">
        <v>17</v>
      </c>
      <c r="AG138" s="63" t="s">
        <v>17</v>
      </c>
      <c r="AH138" s="63" t="s">
        <v>17</v>
      </c>
      <c r="AI138" s="63" t="s">
        <v>17</v>
      </c>
      <c r="AJ138" s="63" t="s">
        <v>17</v>
      </c>
      <c r="AK138" s="191"/>
      <c r="AL138" s="188"/>
      <c r="AM138" s="5">
        <v>41004</v>
      </c>
      <c r="AN138" s="62">
        <v>12.2</v>
      </c>
      <c r="AO138" s="62">
        <v>26.9</v>
      </c>
      <c r="AP138" s="62">
        <v>3.1</v>
      </c>
      <c r="AQ138" s="62">
        <v>6.06</v>
      </c>
      <c r="AR138" s="64">
        <v>6.25</v>
      </c>
      <c r="AS138" s="6" t="s">
        <v>13</v>
      </c>
      <c r="AT138" s="6" t="s">
        <v>12</v>
      </c>
      <c r="AU138" s="6" t="s">
        <v>13</v>
      </c>
      <c r="AV138" s="6" t="s">
        <v>11</v>
      </c>
      <c r="AW138" s="191"/>
      <c r="AX138" s="188"/>
      <c r="AY138" s="5">
        <v>41004</v>
      </c>
      <c r="AZ138" s="62">
        <v>12.8</v>
      </c>
      <c r="BA138" s="62">
        <v>60.5</v>
      </c>
      <c r="BB138" s="62">
        <v>6.8</v>
      </c>
      <c r="BC138" s="62">
        <v>1.67</v>
      </c>
      <c r="BD138" s="64">
        <v>4.75</v>
      </c>
      <c r="BE138" s="6" t="s">
        <v>13</v>
      </c>
      <c r="BF138" s="6" t="s">
        <v>13</v>
      </c>
      <c r="BG138" s="6" t="s">
        <v>14</v>
      </c>
      <c r="BH138" s="6" t="s">
        <v>13</v>
      </c>
      <c r="BI138" s="191"/>
      <c r="BJ138" s="188"/>
      <c r="BK138" s="5"/>
      <c r="BL138" s="62"/>
      <c r="BM138" s="62"/>
      <c r="BN138" s="62"/>
      <c r="BO138" s="62"/>
      <c r="BP138" s="64"/>
      <c r="BQ138" s="6"/>
      <c r="BR138" s="6"/>
      <c r="BS138" s="6"/>
      <c r="BT138" s="6"/>
    </row>
    <row r="139" spans="1:72" ht="16.5">
      <c r="A139" s="191"/>
      <c r="B139" s="188"/>
      <c r="C139" s="5">
        <v>41044</v>
      </c>
      <c r="D139" s="62">
        <v>20.1</v>
      </c>
      <c r="E139" s="62">
        <v>24</v>
      </c>
      <c r="F139" s="62">
        <v>1.2</v>
      </c>
      <c r="G139" s="62">
        <v>21.2</v>
      </c>
      <c r="H139" s="64">
        <v>8.25</v>
      </c>
      <c r="I139" s="6" t="s">
        <v>11</v>
      </c>
      <c r="J139" s="6" t="s">
        <v>12</v>
      </c>
      <c r="K139" s="6" t="s">
        <v>11</v>
      </c>
      <c r="L139" s="6" t="s">
        <v>11</v>
      </c>
      <c r="M139" s="191"/>
      <c r="N139" s="188"/>
      <c r="O139" s="5">
        <v>41044</v>
      </c>
      <c r="P139" s="62">
        <v>20.1</v>
      </c>
      <c r="Q139" s="62">
        <v>26.2</v>
      </c>
      <c r="R139" s="62">
        <v>1.8</v>
      </c>
      <c r="S139" s="62">
        <v>15.4</v>
      </c>
      <c r="T139" s="64">
        <v>8.25</v>
      </c>
      <c r="U139" s="6" t="s">
        <v>11</v>
      </c>
      <c r="V139" s="6" t="s">
        <v>12</v>
      </c>
      <c r="W139" s="6" t="s">
        <v>11</v>
      </c>
      <c r="X139" s="6" t="s">
        <v>11</v>
      </c>
      <c r="Y139" s="191"/>
      <c r="Z139" s="188"/>
      <c r="AA139" s="5">
        <v>41044</v>
      </c>
      <c r="AB139" s="62" t="s">
        <v>17</v>
      </c>
      <c r="AC139" s="62" t="s">
        <v>17</v>
      </c>
      <c r="AD139" s="62" t="s">
        <v>17</v>
      </c>
      <c r="AE139" s="62" t="s">
        <v>17</v>
      </c>
      <c r="AF139" s="63" t="s">
        <v>17</v>
      </c>
      <c r="AG139" s="63" t="s">
        <v>17</v>
      </c>
      <c r="AH139" s="63" t="s">
        <v>17</v>
      </c>
      <c r="AI139" s="63" t="s">
        <v>17</v>
      </c>
      <c r="AJ139" s="63" t="s">
        <v>17</v>
      </c>
      <c r="AK139" s="191"/>
      <c r="AL139" s="188"/>
      <c r="AM139" s="5">
        <v>41044</v>
      </c>
      <c r="AN139" s="62">
        <v>10</v>
      </c>
      <c r="AO139" s="62">
        <v>27.3</v>
      </c>
      <c r="AP139" s="62">
        <v>8.3</v>
      </c>
      <c r="AQ139" s="62">
        <v>11.7</v>
      </c>
      <c r="AR139" s="64">
        <v>5</v>
      </c>
      <c r="AS139" s="6" t="s">
        <v>13</v>
      </c>
      <c r="AT139" s="6" t="s">
        <v>12</v>
      </c>
      <c r="AU139" s="6" t="s">
        <v>14</v>
      </c>
      <c r="AV139" s="6" t="s">
        <v>11</v>
      </c>
      <c r="AW139" s="191"/>
      <c r="AX139" s="188"/>
      <c r="AY139" s="5">
        <v>41044</v>
      </c>
      <c r="AZ139" s="62">
        <v>11</v>
      </c>
      <c r="BA139" s="62">
        <v>37.2</v>
      </c>
      <c r="BB139" s="62">
        <v>9</v>
      </c>
      <c r="BC139" s="62">
        <v>0.48</v>
      </c>
      <c r="BD139" s="64">
        <v>2.75</v>
      </c>
      <c r="BE139" s="6" t="s">
        <v>13</v>
      </c>
      <c r="BF139" s="6" t="s">
        <v>12</v>
      </c>
      <c r="BG139" s="6" t="s">
        <v>14</v>
      </c>
      <c r="BH139" s="6" t="s">
        <v>14</v>
      </c>
      <c r="BI139" s="191"/>
      <c r="BJ139" s="188"/>
      <c r="BK139" s="5"/>
      <c r="BL139" s="62"/>
      <c r="BM139" s="62"/>
      <c r="BN139" s="62"/>
      <c r="BO139" s="62"/>
      <c r="BP139" s="64"/>
      <c r="BQ139" s="6"/>
      <c r="BR139" s="6"/>
      <c r="BS139" s="6"/>
      <c r="BT139" s="6"/>
    </row>
    <row r="140" spans="1:72" ht="16.5">
      <c r="A140" s="191"/>
      <c r="B140" s="188"/>
      <c r="C140" s="5">
        <v>41089</v>
      </c>
      <c r="D140" s="62">
        <v>22.7</v>
      </c>
      <c r="E140" s="62">
        <v>28.2</v>
      </c>
      <c r="F140" s="62">
        <v>0.4</v>
      </c>
      <c r="G140" s="62">
        <v>13.9</v>
      </c>
      <c r="H140" s="64">
        <v>8.25</v>
      </c>
      <c r="I140" s="6" t="s">
        <v>11</v>
      </c>
      <c r="J140" s="6" t="s">
        <v>12</v>
      </c>
      <c r="K140" s="6" t="s">
        <v>11</v>
      </c>
      <c r="L140" s="6" t="s">
        <v>11</v>
      </c>
      <c r="M140" s="191"/>
      <c r="N140" s="188"/>
      <c r="O140" s="5">
        <v>41089</v>
      </c>
      <c r="P140" s="62">
        <v>19.6</v>
      </c>
      <c r="Q140" s="62">
        <v>29.2</v>
      </c>
      <c r="R140" s="62">
        <v>0.6</v>
      </c>
      <c r="S140" s="62">
        <v>10.6</v>
      </c>
      <c r="T140" s="64">
        <v>8.25</v>
      </c>
      <c r="U140" s="6" t="s">
        <v>11</v>
      </c>
      <c r="V140" s="6" t="s">
        <v>12</v>
      </c>
      <c r="W140" s="6" t="s">
        <v>11</v>
      </c>
      <c r="X140" s="6" t="s">
        <v>11</v>
      </c>
      <c r="Y140" s="191"/>
      <c r="Z140" s="188"/>
      <c r="AA140" s="5">
        <v>41089</v>
      </c>
      <c r="AB140" s="62" t="s">
        <v>17</v>
      </c>
      <c r="AC140" s="62" t="s">
        <v>17</v>
      </c>
      <c r="AD140" s="62" t="s">
        <v>17</v>
      </c>
      <c r="AE140" s="62" t="s">
        <v>17</v>
      </c>
      <c r="AF140" s="63" t="s">
        <v>17</v>
      </c>
      <c r="AG140" s="63" t="s">
        <v>17</v>
      </c>
      <c r="AH140" s="63" t="s">
        <v>17</v>
      </c>
      <c r="AI140" s="63" t="s">
        <v>17</v>
      </c>
      <c r="AJ140" s="63" t="s">
        <v>17</v>
      </c>
      <c r="AK140" s="191"/>
      <c r="AL140" s="188"/>
      <c r="AM140" s="5">
        <v>41089</v>
      </c>
      <c r="AN140" s="62">
        <v>6.2</v>
      </c>
      <c r="AO140" s="62">
        <v>26.1</v>
      </c>
      <c r="AP140" s="62">
        <v>3.2</v>
      </c>
      <c r="AQ140" s="62">
        <v>4.66</v>
      </c>
      <c r="AR140" s="64">
        <v>6.25</v>
      </c>
      <c r="AS140" s="6" t="s">
        <v>13</v>
      </c>
      <c r="AT140" s="6" t="s">
        <v>12</v>
      </c>
      <c r="AU140" s="6" t="s">
        <v>13</v>
      </c>
      <c r="AV140" s="6" t="s">
        <v>11</v>
      </c>
      <c r="AW140" s="191"/>
      <c r="AX140" s="188"/>
      <c r="AY140" s="5">
        <v>41089</v>
      </c>
      <c r="AZ140" s="62">
        <v>12.3</v>
      </c>
      <c r="BA140" s="62">
        <v>60.4</v>
      </c>
      <c r="BB140" s="62">
        <v>8.1</v>
      </c>
      <c r="BC140" s="62">
        <v>0.53</v>
      </c>
      <c r="BD140" s="64">
        <v>4</v>
      </c>
      <c r="BE140" s="6" t="s">
        <v>13</v>
      </c>
      <c r="BF140" s="6" t="s">
        <v>13</v>
      </c>
      <c r="BG140" s="6" t="s">
        <v>14</v>
      </c>
      <c r="BH140" s="6" t="s">
        <v>12</v>
      </c>
      <c r="BI140" s="191"/>
      <c r="BJ140" s="188"/>
      <c r="BK140" s="5"/>
      <c r="BL140" s="62"/>
      <c r="BM140" s="62"/>
      <c r="BN140" s="62"/>
      <c r="BO140" s="62"/>
      <c r="BP140" s="64"/>
      <c r="BQ140" s="6"/>
      <c r="BR140" s="6"/>
      <c r="BS140" s="6"/>
      <c r="BT140" s="6"/>
    </row>
    <row r="141" spans="1:72" ht="16.5">
      <c r="A141" s="191"/>
      <c r="B141" s="188"/>
      <c r="C141" s="5">
        <v>41106</v>
      </c>
      <c r="D141" s="62">
        <v>10.3</v>
      </c>
      <c r="E141" s="62">
        <v>77.1</v>
      </c>
      <c r="F141" s="62">
        <v>1.1</v>
      </c>
      <c r="G141" s="62">
        <v>4.22</v>
      </c>
      <c r="H141" s="64">
        <v>8</v>
      </c>
      <c r="I141" s="6" t="s">
        <v>13</v>
      </c>
      <c r="J141" s="6" t="s">
        <v>13</v>
      </c>
      <c r="K141" s="6" t="s">
        <v>11</v>
      </c>
      <c r="L141" s="6" t="s">
        <v>11</v>
      </c>
      <c r="M141" s="191"/>
      <c r="N141" s="188"/>
      <c r="O141" s="5">
        <v>41106</v>
      </c>
      <c r="P141" s="62">
        <v>11.1</v>
      </c>
      <c r="Q141" s="62">
        <v>80.8</v>
      </c>
      <c r="R141" s="62">
        <v>0.8</v>
      </c>
      <c r="S141" s="62">
        <v>4.57</v>
      </c>
      <c r="T141" s="64">
        <v>8</v>
      </c>
      <c r="U141" s="6" t="s">
        <v>13</v>
      </c>
      <c r="V141" s="6" t="s">
        <v>13</v>
      </c>
      <c r="W141" s="6" t="s">
        <v>11</v>
      </c>
      <c r="X141" s="6" t="s">
        <v>11</v>
      </c>
      <c r="Y141" s="191"/>
      <c r="Z141" s="188"/>
      <c r="AA141" s="5">
        <v>41106</v>
      </c>
      <c r="AB141" s="62" t="s">
        <v>17</v>
      </c>
      <c r="AC141" s="62" t="s">
        <v>17</v>
      </c>
      <c r="AD141" s="62" t="s">
        <v>17</v>
      </c>
      <c r="AE141" s="62" t="s">
        <v>17</v>
      </c>
      <c r="AF141" s="63" t="s">
        <v>17</v>
      </c>
      <c r="AG141" s="63" t="s">
        <v>17</v>
      </c>
      <c r="AH141" s="63" t="s">
        <v>17</v>
      </c>
      <c r="AI141" s="63" t="s">
        <v>17</v>
      </c>
      <c r="AJ141" s="63" t="s">
        <v>17</v>
      </c>
      <c r="AK141" s="191"/>
      <c r="AL141" s="188"/>
      <c r="AM141" s="5">
        <v>41106</v>
      </c>
      <c r="AN141" s="62">
        <v>13.7</v>
      </c>
      <c r="AO141" s="62">
        <v>19.5</v>
      </c>
      <c r="AP141" s="62">
        <v>0.3</v>
      </c>
      <c r="AQ141" s="62">
        <v>9.9</v>
      </c>
      <c r="AR141" s="64">
        <v>6.75</v>
      </c>
      <c r="AS141" s="6" t="s">
        <v>13</v>
      </c>
      <c r="AT141" s="6" t="s">
        <v>14</v>
      </c>
      <c r="AU141" s="6" t="s">
        <v>11</v>
      </c>
      <c r="AV141" s="6" t="s">
        <v>11</v>
      </c>
      <c r="AW141" s="191"/>
      <c r="AX141" s="188"/>
      <c r="AY141" s="5">
        <v>41106</v>
      </c>
      <c r="AZ141" s="62">
        <v>9.9</v>
      </c>
      <c r="BA141" s="62">
        <v>50</v>
      </c>
      <c r="BB141" s="62">
        <v>9.6</v>
      </c>
      <c r="BC141" s="62">
        <v>1.12</v>
      </c>
      <c r="BD141" s="64">
        <v>4.75</v>
      </c>
      <c r="BE141" s="6" t="s">
        <v>13</v>
      </c>
      <c r="BF141" s="6" t="s">
        <v>13</v>
      </c>
      <c r="BG141" s="6" t="s">
        <v>14</v>
      </c>
      <c r="BH141" s="6" t="s">
        <v>13</v>
      </c>
      <c r="BI141" s="191"/>
      <c r="BJ141" s="188"/>
      <c r="BK141" s="5"/>
      <c r="BL141" s="62"/>
      <c r="BM141" s="62"/>
      <c r="BN141" s="62"/>
      <c r="BO141" s="62"/>
      <c r="BP141" s="64"/>
      <c r="BQ141" s="6"/>
      <c r="BR141" s="6"/>
      <c r="BS141" s="6"/>
      <c r="BT141" s="6"/>
    </row>
    <row r="142" spans="1:72" ht="16.5">
      <c r="A142" s="191"/>
      <c r="B142" s="188"/>
      <c r="C142" s="5">
        <v>41138</v>
      </c>
      <c r="D142" s="62">
        <v>8.3</v>
      </c>
      <c r="E142" s="62">
        <v>29.8</v>
      </c>
      <c r="F142" s="62">
        <v>1.3</v>
      </c>
      <c r="G142" s="62">
        <v>3.49</v>
      </c>
      <c r="H142" s="64">
        <v>7.25</v>
      </c>
      <c r="I142" s="6" t="s">
        <v>13</v>
      </c>
      <c r="J142" s="6" t="s">
        <v>12</v>
      </c>
      <c r="K142" s="6" t="s">
        <v>11</v>
      </c>
      <c r="L142" s="6" t="s">
        <v>11</v>
      </c>
      <c r="M142" s="191"/>
      <c r="N142" s="188"/>
      <c r="O142" s="5">
        <v>41138</v>
      </c>
      <c r="P142" s="62">
        <v>9.6</v>
      </c>
      <c r="Q142" s="62">
        <v>32.4</v>
      </c>
      <c r="R142" s="62">
        <v>3.8</v>
      </c>
      <c r="S142" s="62">
        <v>3.78</v>
      </c>
      <c r="T142" s="64">
        <v>6.25</v>
      </c>
      <c r="U142" s="6" t="s">
        <v>13</v>
      </c>
      <c r="V142" s="6" t="s">
        <v>12</v>
      </c>
      <c r="W142" s="6" t="s">
        <v>13</v>
      </c>
      <c r="X142" s="6" t="s">
        <v>11</v>
      </c>
      <c r="Y142" s="191"/>
      <c r="Z142" s="188"/>
      <c r="AA142" s="5">
        <v>41138</v>
      </c>
      <c r="AB142" s="62" t="s">
        <v>17</v>
      </c>
      <c r="AC142" s="62" t="s">
        <v>17</v>
      </c>
      <c r="AD142" s="62" t="s">
        <v>17</v>
      </c>
      <c r="AE142" s="62" t="s">
        <v>17</v>
      </c>
      <c r="AF142" s="63" t="s">
        <v>17</v>
      </c>
      <c r="AG142" s="63" t="s">
        <v>17</v>
      </c>
      <c r="AH142" s="63" t="s">
        <v>17</v>
      </c>
      <c r="AI142" s="63" t="s">
        <v>17</v>
      </c>
      <c r="AJ142" s="63" t="s">
        <v>17</v>
      </c>
      <c r="AK142" s="191"/>
      <c r="AL142" s="188"/>
      <c r="AM142" s="5">
        <v>41138</v>
      </c>
      <c r="AN142" s="62">
        <v>9.8</v>
      </c>
      <c r="AO142" s="62">
        <v>22.6</v>
      </c>
      <c r="AP142" s="62">
        <v>2.1</v>
      </c>
      <c r="AQ142" s="62">
        <v>5.94</v>
      </c>
      <c r="AR142" s="64">
        <v>6.25</v>
      </c>
      <c r="AS142" s="6" t="s">
        <v>13</v>
      </c>
      <c r="AT142" s="6" t="s">
        <v>12</v>
      </c>
      <c r="AU142" s="6" t="s">
        <v>13</v>
      </c>
      <c r="AV142" s="6" t="s">
        <v>11</v>
      </c>
      <c r="AW142" s="191"/>
      <c r="AX142" s="188"/>
      <c r="AY142" s="5">
        <v>41138</v>
      </c>
      <c r="AZ142" s="62">
        <v>14.5</v>
      </c>
      <c r="BA142" s="62">
        <v>58.8</v>
      </c>
      <c r="BB142" s="62">
        <v>8.6</v>
      </c>
      <c r="BC142" s="62">
        <v>0.04</v>
      </c>
      <c r="BD142" s="64">
        <v>3.5</v>
      </c>
      <c r="BE142" s="6" t="s">
        <v>13</v>
      </c>
      <c r="BF142" s="6" t="s">
        <v>13</v>
      </c>
      <c r="BG142" s="6" t="s">
        <v>14</v>
      </c>
      <c r="BH142" s="6" t="s">
        <v>14</v>
      </c>
      <c r="BI142" s="191"/>
      <c r="BJ142" s="188"/>
      <c r="BK142" s="5"/>
      <c r="BL142" s="62"/>
      <c r="BM142" s="62"/>
      <c r="BN142" s="62"/>
      <c r="BO142" s="62"/>
      <c r="BP142" s="64"/>
      <c r="BQ142" s="6"/>
      <c r="BR142" s="6"/>
      <c r="BS142" s="6"/>
      <c r="BT142" s="6"/>
    </row>
    <row r="143" spans="1:72" ht="16.5">
      <c r="A143" s="191"/>
      <c r="B143" s="188"/>
      <c r="C143" s="5"/>
      <c r="D143" s="62">
        <v>13.1</v>
      </c>
      <c r="E143" s="62">
        <v>15.4</v>
      </c>
      <c r="F143" s="62">
        <v>1.6</v>
      </c>
      <c r="G143" s="62">
        <v>7.6</v>
      </c>
      <c r="H143" s="64">
        <v>6.75</v>
      </c>
      <c r="I143" s="6" t="s">
        <v>13</v>
      </c>
      <c r="J143" s="6" t="s">
        <v>14</v>
      </c>
      <c r="K143" s="6" t="s">
        <v>11</v>
      </c>
      <c r="L143" s="6" t="s">
        <v>11</v>
      </c>
      <c r="M143" s="191"/>
      <c r="N143" s="188"/>
      <c r="O143" s="5"/>
      <c r="P143" s="62">
        <v>14.6</v>
      </c>
      <c r="Q143" s="62">
        <v>17.6</v>
      </c>
      <c r="R143" s="62">
        <v>0.5</v>
      </c>
      <c r="S143" s="62">
        <v>9.42</v>
      </c>
      <c r="T143" s="64">
        <v>6.75</v>
      </c>
      <c r="U143" s="6" t="s">
        <v>13</v>
      </c>
      <c r="V143" s="6" t="s">
        <v>14</v>
      </c>
      <c r="W143" s="6" t="s">
        <v>11</v>
      </c>
      <c r="X143" s="6" t="s">
        <v>11</v>
      </c>
      <c r="Y143" s="191"/>
      <c r="Z143" s="188"/>
      <c r="AA143" s="5"/>
      <c r="AB143" s="62" t="s">
        <v>17</v>
      </c>
      <c r="AC143" s="62" t="s">
        <v>17</v>
      </c>
      <c r="AD143" s="62" t="s">
        <v>17</v>
      </c>
      <c r="AE143" s="62" t="s">
        <v>17</v>
      </c>
      <c r="AF143" s="63" t="s">
        <v>17</v>
      </c>
      <c r="AG143" s="63" t="s">
        <v>17</v>
      </c>
      <c r="AH143" s="63" t="s">
        <v>17</v>
      </c>
      <c r="AI143" s="63" t="s">
        <v>17</v>
      </c>
      <c r="AJ143" s="63" t="s">
        <v>17</v>
      </c>
      <c r="AK143" s="191"/>
      <c r="AL143" s="188"/>
      <c r="AM143" s="5"/>
      <c r="AN143" s="62">
        <v>5.9</v>
      </c>
      <c r="AO143" s="62">
        <v>16.4</v>
      </c>
      <c r="AP143" s="62">
        <v>3.6</v>
      </c>
      <c r="AQ143" s="62">
        <v>6.13</v>
      </c>
      <c r="AR143" s="64">
        <v>5.75</v>
      </c>
      <c r="AS143" s="6" t="s">
        <v>13</v>
      </c>
      <c r="AT143" s="6" t="s">
        <v>14</v>
      </c>
      <c r="AU143" s="6" t="s">
        <v>13</v>
      </c>
      <c r="AV143" s="6" t="s">
        <v>11</v>
      </c>
      <c r="AW143" s="191"/>
      <c r="AX143" s="188"/>
      <c r="AY143" s="5"/>
      <c r="AZ143" s="62">
        <v>10</v>
      </c>
      <c r="BA143" s="62">
        <v>45.1</v>
      </c>
      <c r="BB143" s="62">
        <v>8.1</v>
      </c>
      <c r="BC143" s="62">
        <v>0.17</v>
      </c>
      <c r="BD143" s="64">
        <v>2.75</v>
      </c>
      <c r="BE143" s="6" t="s">
        <v>13</v>
      </c>
      <c r="BF143" s="6" t="s">
        <v>12</v>
      </c>
      <c r="BG143" s="6" t="s">
        <v>14</v>
      </c>
      <c r="BH143" s="6" t="s">
        <v>14</v>
      </c>
      <c r="BI143" s="191"/>
      <c r="BJ143" s="188"/>
      <c r="BK143" s="5"/>
      <c r="BL143" s="62"/>
      <c r="BM143" s="62"/>
      <c r="BN143" s="62"/>
      <c r="BO143" s="62"/>
      <c r="BP143" s="64"/>
      <c r="BQ143" s="6"/>
      <c r="BR143" s="6"/>
      <c r="BS143" s="6"/>
      <c r="BT143" s="6"/>
    </row>
    <row r="144" spans="1:72" ht="16.5">
      <c r="A144" s="191"/>
      <c r="B144" s="188"/>
      <c r="C144" s="46">
        <v>41184</v>
      </c>
      <c r="D144" s="62">
        <v>19.4</v>
      </c>
      <c r="E144" s="62">
        <v>19.2</v>
      </c>
      <c r="F144" s="62">
        <v>0</v>
      </c>
      <c r="G144" s="62">
        <v>15.2</v>
      </c>
      <c r="H144" s="65">
        <v>7.75</v>
      </c>
      <c r="I144" s="6" t="s">
        <v>11</v>
      </c>
      <c r="J144" s="6" t="s">
        <v>14</v>
      </c>
      <c r="K144" s="6" t="s">
        <v>11</v>
      </c>
      <c r="L144" s="6" t="s">
        <v>11</v>
      </c>
      <c r="M144" s="191"/>
      <c r="N144" s="188"/>
      <c r="O144" s="46">
        <v>41184</v>
      </c>
      <c r="P144" s="62">
        <v>18.2</v>
      </c>
      <c r="Q144" s="62">
        <v>23.6</v>
      </c>
      <c r="R144" s="62">
        <v>1.1</v>
      </c>
      <c r="S144" s="62">
        <v>16.9</v>
      </c>
      <c r="T144" s="65">
        <v>8.25</v>
      </c>
      <c r="U144" s="6" t="s">
        <v>11</v>
      </c>
      <c r="V144" s="6" t="s">
        <v>12</v>
      </c>
      <c r="W144" s="6" t="s">
        <v>11</v>
      </c>
      <c r="X144" s="6" t="s">
        <v>11</v>
      </c>
      <c r="Y144" s="191"/>
      <c r="Z144" s="188"/>
      <c r="AA144" s="46"/>
      <c r="AB144" s="62" t="s">
        <v>17</v>
      </c>
      <c r="AC144" s="62" t="s">
        <v>17</v>
      </c>
      <c r="AD144" s="62" t="s">
        <v>17</v>
      </c>
      <c r="AE144" s="62" t="s">
        <v>17</v>
      </c>
      <c r="AF144" s="63" t="s">
        <v>17</v>
      </c>
      <c r="AG144" s="63" t="s">
        <v>17</v>
      </c>
      <c r="AH144" s="63" t="s">
        <v>17</v>
      </c>
      <c r="AI144" s="63" t="s">
        <v>17</v>
      </c>
      <c r="AJ144" s="63" t="s">
        <v>17</v>
      </c>
      <c r="AK144" s="191"/>
      <c r="AL144" s="188"/>
      <c r="AM144" s="46">
        <v>41184</v>
      </c>
      <c r="AN144" s="62">
        <v>4.7</v>
      </c>
      <c r="AO144" s="62">
        <v>31.8</v>
      </c>
      <c r="AP144" s="62">
        <v>4.1</v>
      </c>
      <c r="AQ144" s="62">
        <v>9.64</v>
      </c>
      <c r="AR144" s="65">
        <v>5.5</v>
      </c>
      <c r="AS144" s="6" t="s">
        <v>12</v>
      </c>
      <c r="AT144" s="6" t="s">
        <v>12</v>
      </c>
      <c r="AU144" s="6" t="s">
        <v>13</v>
      </c>
      <c r="AV144" s="6" t="s">
        <v>11</v>
      </c>
      <c r="AW144" s="191"/>
      <c r="AX144" s="188"/>
      <c r="AY144" s="46">
        <v>41184</v>
      </c>
      <c r="AZ144" s="62">
        <v>10.2</v>
      </c>
      <c r="BA144" s="62">
        <v>51.8</v>
      </c>
      <c r="BB144" s="62">
        <v>10.2</v>
      </c>
      <c r="BC144" s="62">
        <v>0.42</v>
      </c>
      <c r="BD144" s="65">
        <v>3.5</v>
      </c>
      <c r="BE144" s="6" t="s">
        <v>13</v>
      </c>
      <c r="BF144" s="6" t="s">
        <v>13</v>
      </c>
      <c r="BG144" s="6" t="s">
        <v>14</v>
      </c>
      <c r="BH144" s="6" t="s">
        <v>14</v>
      </c>
      <c r="BI144" s="191"/>
      <c r="BJ144" s="188"/>
      <c r="BK144" s="46"/>
      <c r="BL144" s="62"/>
      <c r="BM144" s="62"/>
      <c r="BN144" s="62"/>
      <c r="BO144" s="62"/>
      <c r="BP144" s="65"/>
      <c r="BQ144" s="6"/>
      <c r="BR144" s="6"/>
      <c r="BS144" s="6"/>
      <c r="BT144" s="6"/>
    </row>
    <row r="145" spans="1:72" ht="16.5">
      <c r="A145" s="191"/>
      <c r="B145" s="188"/>
      <c r="C145" s="58">
        <v>41222</v>
      </c>
      <c r="D145" s="62">
        <v>16.3</v>
      </c>
      <c r="E145" s="62">
        <v>15.1</v>
      </c>
      <c r="F145" s="62">
        <v>0.2</v>
      </c>
      <c r="G145" s="62">
        <v>23.5</v>
      </c>
      <c r="H145" s="65">
        <v>7.75</v>
      </c>
      <c r="I145" s="6" t="s">
        <v>11</v>
      </c>
      <c r="J145" s="6" t="s">
        <v>14</v>
      </c>
      <c r="K145" s="6" t="s">
        <v>11</v>
      </c>
      <c r="L145" s="6" t="s">
        <v>11</v>
      </c>
      <c r="M145" s="191"/>
      <c r="N145" s="188"/>
      <c r="O145" s="46">
        <v>41222</v>
      </c>
      <c r="P145" s="62">
        <v>16.6</v>
      </c>
      <c r="Q145" s="62">
        <v>18.3</v>
      </c>
      <c r="R145" s="62">
        <v>0.3</v>
      </c>
      <c r="S145" s="62">
        <v>17.8</v>
      </c>
      <c r="T145" s="65">
        <v>7.75</v>
      </c>
      <c r="U145" s="6" t="s">
        <v>11</v>
      </c>
      <c r="V145" s="6" t="s">
        <v>14</v>
      </c>
      <c r="W145" s="6" t="s">
        <v>11</v>
      </c>
      <c r="X145" s="6" t="s">
        <v>11</v>
      </c>
      <c r="Y145" s="191"/>
      <c r="Z145" s="188"/>
      <c r="AA145" s="58"/>
      <c r="AB145" s="62" t="s">
        <v>17</v>
      </c>
      <c r="AC145" s="62" t="s">
        <v>17</v>
      </c>
      <c r="AD145" s="62" t="s">
        <v>17</v>
      </c>
      <c r="AE145" s="62" t="s">
        <v>17</v>
      </c>
      <c r="AF145" s="63" t="s">
        <v>17</v>
      </c>
      <c r="AG145" s="63" t="s">
        <v>17</v>
      </c>
      <c r="AH145" s="63" t="s">
        <v>17</v>
      </c>
      <c r="AI145" s="63" t="s">
        <v>17</v>
      </c>
      <c r="AJ145" s="63" t="s">
        <v>17</v>
      </c>
      <c r="AK145" s="191"/>
      <c r="AL145" s="188"/>
      <c r="AM145" s="58">
        <v>41222</v>
      </c>
      <c r="AN145" s="62">
        <v>5.1</v>
      </c>
      <c r="AO145" s="62">
        <v>19.8</v>
      </c>
      <c r="AP145" s="62">
        <v>3.8</v>
      </c>
      <c r="AQ145" s="62">
        <v>9.62</v>
      </c>
      <c r="AR145" s="65">
        <v>5.75</v>
      </c>
      <c r="AS145" s="6" t="s">
        <v>13</v>
      </c>
      <c r="AT145" s="6" t="s">
        <v>14</v>
      </c>
      <c r="AU145" s="6" t="s">
        <v>13</v>
      </c>
      <c r="AV145" s="6" t="s">
        <v>11</v>
      </c>
      <c r="AW145" s="191"/>
      <c r="AX145" s="188"/>
      <c r="AY145" s="58">
        <v>41222</v>
      </c>
      <c r="AZ145" s="62">
        <v>13.8</v>
      </c>
      <c r="BA145" s="62">
        <v>135</v>
      </c>
      <c r="BB145" s="62">
        <v>6.6</v>
      </c>
      <c r="BC145" s="62">
        <v>0.33</v>
      </c>
      <c r="BD145" s="65">
        <v>4.5</v>
      </c>
      <c r="BE145" s="6" t="s">
        <v>13</v>
      </c>
      <c r="BF145" s="6" t="s">
        <v>11</v>
      </c>
      <c r="BG145" s="6" t="s">
        <v>14</v>
      </c>
      <c r="BH145" s="6" t="s">
        <v>14</v>
      </c>
      <c r="BI145" s="191"/>
      <c r="BJ145" s="188"/>
      <c r="BK145" s="58"/>
      <c r="BL145" s="62"/>
      <c r="BM145" s="62"/>
      <c r="BN145" s="62"/>
      <c r="BO145" s="62"/>
      <c r="BP145" s="65"/>
      <c r="BQ145" s="6"/>
      <c r="BR145" s="6"/>
      <c r="BS145" s="6"/>
      <c r="BT145" s="6"/>
    </row>
    <row r="146" spans="1:72" ht="17.25" thickBot="1">
      <c r="A146" s="192"/>
      <c r="B146" s="189"/>
      <c r="C146" s="59"/>
      <c r="D146" s="66">
        <v>30.5</v>
      </c>
      <c r="E146" s="66">
        <v>22.2</v>
      </c>
      <c r="F146" s="66">
        <v>0.2</v>
      </c>
      <c r="G146" s="66">
        <v>33.1</v>
      </c>
      <c r="H146" s="65">
        <v>8.25</v>
      </c>
      <c r="I146" s="6" t="s">
        <v>11</v>
      </c>
      <c r="J146" s="6" t="s">
        <v>12</v>
      </c>
      <c r="K146" s="6" t="s">
        <v>11</v>
      </c>
      <c r="L146" s="6" t="s">
        <v>11</v>
      </c>
      <c r="M146" s="192"/>
      <c r="N146" s="189"/>
      <c r="O146" s="67"/>
      <c r="P146" s="66">
        <v>32</v>
      </c>
      <c r="Q146" s="66">
        <v>24.4</v>
      </c>
      <c r="R146" s="66">
        <v>0.7</v>
      </c>
      <c r="S146" s="66">
        <v>32.8</v>
      </c>
      <c r="T146" s="65">
        <v>8.25</v>
      </c>
      <c r="U146" s="6" t="s">
        <v>11</v>
      </c>
      <c r="V146" s="6" t="s">
        <v>12</v>
      </c>
      <c r="W146" s="6" t="s">
        <v>11</v>
      </c>
      <c r="X146" s="6" t="s">
        <v>11</v>
      </c>
      <c r="Y146" s="192"/>
      <c r="Z146" s="189"/>
      <c r="AA146" s="59"/>
      <c r="AB146" s="62" t="s">
        <v>17</v>
      </c>
      <c r="AC146" s="62" t="s">
        <v>17</v>
      </c>
      <c r="AD146" s="62" t="s">
        <v>17</v>
      </c>
      <c r="AE146" s="62" t="s">
        <v>17</v>
      </c>
      <c r="AF146" s="63" t="s">
        <v>17</v>
      </c>
      <c r="AG146" s="63" t="s">
        <v>17</v>
      </c>
      <c r="AH146" s="63" t="s">
        <v>17</v>
      </c>
      <c r="AI146" s="63" t="s">
        <v>17</v>
      </c>
      <c r="AJ146" s="63" t="s">
        <v>17</v>
      </c>
      <c r="AK146" s="192"/>
      <c r="AL146" s="189"/>
      <c r="AM146" s="59"/>
      <c r="AN146" s="62">
        <v>7.2</v>
      </c>
      <c r="AO146" s="62">
        <v>23.8</v>
      </c>
      <c r="AP146" s="62">
        <v>1.7</v>
      </c>
      <c r="AQ146" s="62">
        <v>17.8</v>
      </c>
      <c r="AR146" s="65">
        <v>7.25</v>
      </c>
      <c r="AS146" s="6" t="s">
        <v>13</v>
      </c>
      <c r="AT146" s="6" t="s">
        <v>12</v>
      </c>
      <c r="AU146" s="6" t="s">
        <v>11</v>
      </c>
      <c r="AV146" s="6" t="s">
        <v>11</v>
      </c>
      <c r="AW146" s="192"/>
      <c r="AX146" s="189"/>
      <c r="AY146" s="59"/>
      <c r="AZ146" s="66">
        <v>4.8</v>
      </c>
      <c r="BA146" s="66">
        <v>51</v>
      </c>
      <c r="BB146" s="66">
        <v>7</v>
      </c>
      <c r="BC146" s="66">
        <v>4.24</v>
      </c>
      <c r="BD146" s="65">
        <v>5</v>
      </c>
      <c r="BE146" s="6" t="s">
        <v>12</v>
      </c>
      <c r="BF146" s="6" t="s">
        <v>13</v>
      </c>
      <c r="BG146" s="6" t="s">
        <v>14</v>
      </c>
      <c r="BH146" s="6" t="s">
        <v>11</v>
      </c>
      <c r="BI146" s="192"/>
      <c r="BJ146" s="189"/>
      <c r="BK146" s="59"/>
      <c r="BL146" s="66"/>
      <c r="BM146" s="66"/>
      <c r="BN146" s="66"/>
      <c r="BO146" s="66"/>
      <c r="BP146" s="65"/>
      <c r="BQ146" s="6"/>
      <c r="BR146" s="6"/>
      <c r="BS146" s="6"/>
      <c r="BT146" s="6"/>
    </row>
    <row r="147" spans="1:72" ht="18" thickBot="1" thickTop="1">
      <c r="A147" s="19">
        <v>101</v>
      </c>
      <c r="B147" s="15" t="s">
        <v>10</v>
      </c>
      <c r="C147" s="51" t="s">
        <v>15</v>
      </c>
      <c r="D147" s="68">
        <v>28.775000000000002</v>
      </c>
      <c r="E147" s="68">
        <v>28.91666666666666</v>
      </c>
      <c r="F147" s="68">
        <v>0.5499999999999999</v>
      </c>
      <c r="G147" s="68">
        <v>24.409166666666664</v>
      </c>
      <c r="H147" s="18">
        <f>AVERAGE(H135:H146)</f>
        <v>7.9375</v>
      </c>
      <c r="I147" s="17" t="str">
        <f>IF(D147&lt;3,"1",IF(D147&lt;5,"3",IF(D147&lt;=15,"6",IF(D147&gt;15,"10"))))</f>
        <v>10</v>
      </c>
      <c r="J147" s="17" t="str">
        <f>IF(E147&lt;20,"1",IF(E147&lt;=49,"3",IF(E147&lt;=100,"6",IF(E147&gt;100,"10"))))</f>
        <v>3</v>
      </c>
      <c r="K147" s="17" t="str">
        <f>IF(F147&gt;6.5,"1",IF(F147&gt;=4.6,"3",IF(F147&gt;=2,"6",IF(F147&gt;=0,"10"))))</f>
        <v>10</v>
      </c>
      <c r="L147" s="17" t="str">
        <f>IF(G147&lt;0.5,"1",IF(G147&lt;1,"3",IF(G147&lt;=3,"6",IF(G147&gt;=3,"10"))))</f>
        <v>10</v>
      </c>
      <c r="M147" s="19">
        <v>101</v>
      </c>
      <c r="N147" s="15" t="s">
        <v>10</v>
      </c>
      <c r="O147" s="51" t="s">
        <v>15</v>
      </c>
      <c r="P147" s="52">
        <v>26.641666666666666</v>
      </c>
      <c r="Q147" s="52">
        <v>31</v>
      </c>
      <c r="R147" s="52">
        <v>0.8999999999999999</v>
      </c>
      <c r="S147" s="52">
        <v>25.78916666666667</v>
      </c>
      <c r="T147" s="18">
        <f>AVERAGE(T135:T146)</f>
        <v>7.895833333333333</v>
      </c>
      <c r="U147" s="17" t="str">
        <f>IF(U330&lt;3,"1",IF(U330&lt;5,"3",IF(U330&lt;=15,"6",IF(U330&gt;15,"10"))))</f>
        <v>1</v>
      </c>
      <c r="V147" s="17" t="str">
        <f>IF(V330&lt;20,"1",IF(V330&lt;=49,"3",IF(V330&lt;=100,"6",IF(V330&gt;100,"10"))))</f>
        <v>1</v>
      </c>
      <c r="W147" s="17" t="str">
        <f>IF(W330&gt;6.5,"1",IF(W330&gt;=4.6,"3",IF(W330&gt;=2,"6",IF(W330&gt;=0,"10"))))</f>
        <v>10</v>
      </c>
      <c r="X147" s="17" t="str">
        <f>IF(X330&lt;0.5,"1",IF(X330&lt;1,"3",IF(X330&lt;=3,"6",IF(X330&gt;=3,"10"))))</f>
        <v>1</v>
      </c>
      <c r="Y147" s="19">
        <v>101</v>
      </c>
      <c r="Z147" s="15" t="s">
        <v>10</v>
      </c>
      <c r="AA147" s="51" t="s">
        <v>15</v>
      </c>
      <c r="AB147" s="69" t="s">
        <v>17</v>
      </c>
      <c r="AC147" s="69" t="s">
        <v>17</v>
      </c>
      <c r="AD147" s="69" t="s">
        <v>17</v>
      </c>
      <c r="AE147" s="69" t="s">
        <v>17</v>
      </c>
      <c r="AF147" s="18" t="s">
        <v>17</v>
      </c>
      <c r="AG147" s="17" t="s">
        <v>17</v>
      </c>
      <c r="AH147" s="17" t="s">
        <v>17</v>
      </c>
      <c r="AI147" s="17" t="s">
        <v>17</v>
      </c>
      <c r="AJ147" s="17" t="s">
        <v>17</v>
      </c>
      <c r="AK147" s="19">
        <v>101</v>
      </c>
      <c r="AL147" s="15" t="s">
        <v>10</v>
      </c>
      <c r="AM147" s="51" t="s">
        <v>15</v>
      </c>
      <c r="AN147" s="68">
        <v>9.033333333333333</v>
      </c>
      <c r="AO147" s="68">
        <v>27.658333333333335</v>
      </c>
      <c r="AP147" s="68">
        <v>4.141666666666667</v>
      </c>
      <c r="AQ147" s="68">
        <v>10.834166666666668</v>
      </c>
      <c r="AR147" s="18">
        <f>AVERAGE(AR135:AR146)</f>
        <v>5.9375</v>
      </c>
      <c r="AS147" s="17" t="str">
        <f>IF(AN147&lt;3,"1",IF(AN147&lt;5,"3",IF(AN147&lt;=15,"6",IF(AN147&gt;15,"10"))))</f>
        <v>6</v>
      </c>
      <c r="AT147" s="17" t="str">
        <f>IF(AO147&lt;20,"1",IF(AO147&lt;=49,"3",IF(AO147&lt;=100,"6",IF(AO147&gt;100,"10"))))</f>
        <v>3</v>
      </c>
      <c r="AU147" s="17" t="str">
        <f>IF(AP147&gt;6.5,"1",IF(AP147&gt;=4.6,"3",IF(AP147&gt;=2,"6",IF(AP147&gt;=0,"10"))))</f>
        <v>6</v>
      </c>
      <c r="AV147" s="17" t="str">
        <f>IF(AQ147&lt;0.5,"1",IF(AQ147&lt;1,"3",IF(AQ147&lt;=3,"6",IF(AQ147&gt;=3,"10"))))</f>
        <v>10</v>
      </c>
      <c r="AW147" s="19">
        <v>101</v>
      </c>
      <c r="AX147" s="15" t="s">
        <v>10</v>
      </c>
      <c r="AY147" s="51" t="s">
        <v>15</v>
      </c>
      <c r="AZ147" s="68">
        <v>9.9</v>
      </c>
      <c r="BA147" s="68">
        <v>69.68333333333332</v>
      </c>
      <c r="BB147" s="68">
        <v>8.2</v>
      </c>
      <c r="BC147" s="68">
        <v>1.2341666666666666</v>
      </c>
      <c r="BD147" s="18">
        <f>AVERAGE(BD135:BD146)</f>
        <v>4.166666666666667</v>
      </c>
      <c r="BE147" s="17" t="str">
        <f>IF(AZ147&lt;3,"1",IF(AZ147&lt;5,"3",IF(AZ147&lt;=15,"6",IF(AZ147&gt;15,"10"))))</f>
        <v>6</v>
      </c>
      <c r="BF147" s="17" t="str">
        <f>IF(BA147&lt;20,"1",IF(BA147&lt;=49,"3",IF(BA147&lt;=100,"6",IF(BA147&gt;100,"10"))))</f>
        <v>6</v>
      </c>
      <c r="BG147" s="17" t="str">
        <f>IF(BB147&gt;6.5,"1",IF(BB147&gt;=4.6,"3",IF(BB147&gt;=2,"6",IF(BB147&gt;=0,"10"))))</f>
        <v>1</v>
      </c>
      <c r="BH147" s="17" t="str">
        <f>IF(BC147&lt;0.5,"1",IF(BC147&lt;1,"3",IF(BC147&lt;=3,"6",IF(BC147&gt;=3,"10"))))</f>
        <v>6</v>
      </c>
      <c r="BI147" s="19">
        <v>101</v>
      </c>
      <c r="BJ147" s="15" t="s">
        <v>10</v>
      </c>
      <c r="BK147" s="51"/>
      <c r="BL147" s="68"/>
      <c r="BM147" s="68"/>
      <c r="BN147" s="68"/>
      <c r="BO147" s="68"/>
      <c r="BP147" s="18"/>
      <c r="BQ147" s="17"/>
      <c r="BR147" s="17"/>
      <c r="BS147" s="17"/>
      <c r="BT147" s="17"/>
    </row>
    <row r="148" spans="1:72" ht="17.25" thickTop="1">
      <c r="A148" s="190">
        <v>102</v>
      </c>
      <c r="B148" s="187" t="s">
        <v>10</v>
      </c>
      <c r="C148" s="61"/>
      <c r="D148" s="72" t="s">
        <v>17</v>
      </c>
      <c r="E148" s="72" t="s">
        <v>17</v>
      </c>
      <c r="F148" s="72" t="s">
        <v>17</v>
      </c>
      <c r="G148" s="72" t="s">
        <v>17</v>
      </c>
      <c r="H148" s="71" t="s">
        <v>17</v>
      </c>
      <c r="I148" s="71" t="s">
        <v>17</v>
      </c>
      <c r="J148" s="71" t="s">
        <v>17</v>
      </c>
      <c r="K148" s="71" t="s">
        <v>17</v>
      </c>
      <c r="L148" s="71" t="s">
        <v>17</v>
      </c>
      <c r="M148" s="190">
        <v>102</v>
      </c>
      <c r="N148" s="187" t="s">
        <v>10</v>
      </c>
      <c r="O148" s="61"/>
      <c r="P148" s="72" t="s">
        <v>17</v>
      </c>
      <c r="Q148" s="72" t="s">
        <v>17</v>
      </c>
      <c r="R148" s="72" t="s">
        <v>17</v>
      </c>
      <c r="S148" s="72" t="s">
        <v>17</v>
      </c>
      <c r="T148" s="71" t="s">
        <v>17</v>
      </c>
      <c r="U148" s="71" t="s">
        <v>17</v>
      </c>
      <c r="V148" s="71" t="s">
        <v>17</v>
      </c>
      <c r="W148" s="71" t="s">
        <v>17</v>
      </c>
      <c r="X148" s="71" t="s">
        <v>17</v>
      </c>
      <c r="Y148" s="190">
        <v>102</v>
      </c>
      <c r="Z148" s="187" t="s">
        <v>10</v>
      </c>
      <c r="AA148" s="61"/>
      <c r="AB148" s="72" t="s">
        <v>17</v>
      </c>
      <c r="AC148" s="72" t="s">
        <v>17</v>
      </c>
      <c r="AD148" s="72" t="s">
        <v>17</v>
      </c>
      <c r="AE148" s="72" t="s">
        <v>17</v>
      </c>
      <c r="AF148" s="63" t="s">
        <v>17</v>
      </c>
      <c r="AG148" s="63" t="s">
        <v>17</v>
      </c>
      <c r="AH148" s="63" t="s">
        <v>17</v>
      </c>
      <c r="AI148" s="63" t="s">
        <v>17</v>
      </c>
      <c r="AJ148" s="63" t="s">
        <v>17</v>
      </c>
      <c r="AK148" s="190">
        <v>102</v>
      </c>
      <c r="AL148" s="187" t="s">
        <v>10</v>
      </c>
      <c r="AM148" s="61"/>
      <c r="AN148" s="72" t="s">
        <v>17</v>
      </c>
      <c r="AO148" s="72" t="s">
        <v>17</v>
      </c>
      <c r="AP148" s="72" t="s">
        <v>17</v>
      </c>
      <c r="AQ148" s="72" t="s">
        <v>17</v>
      </c>
      <c r="AR148" s="63" t="s">
        <v>17</v>
      </c>
      <c r="AS148" s="63" t="s">
        <v>17</v>
      </c>
      <c r="AT148" s="63" t="s">
        <v>17</v>
      </c>
      <c r="AU148" s="63" t="s">
        <v>17</v>
      </c>
      <c r="AV148" s="63" t="s">
        <v>17</v>
      </c>
      <c r="AW148" s="190">
        <v>102</v>
      </c>
      <c r="AX148" s="187" t="s">
        <v>10</v>
      </c>
      <c r="AY148" s="61"/>
      <c r="AZ148" s="72" t="s">
        <v>17</v>
      </c>
      <c r="BA148" s="72" t="s">
        <v>17</v>
      </c>
      <c r="BB148" s="72" t="s">
        <v>17</v>
      </c>
      <c r="BC148" s="72" t="s">
        <v>17</v>
      </c>
      <c r="BD148" s="63" t="s">
        <v>17</v>
      </c>
      <c r="BE148" s="63" t="s">
        <v>17</v>
      </c>
      <c r="BF148" s="63" t="s">
        <v>17</v>
      </c>
      <c r="BG148" s="63" t="s">
        <v>17</v>
      </c>
      <c r="BH148" s="63" t="s">
        <v>17</v>
      </c>
      <c r="BI148" s="190">
        <v>102</v>
      </c>
      <c r="BJ148" s="187" t="s">
        <v>10</v>
      </c>
      <c r="BK148" s="61"/>
      <c r="BL148" s="72"/>
      <c r="BM148" s="72"/>
      <c r="BN148" s="72"/>
      <c r="BO148" s="72"/>
      <c r="BP148" s="63"/>
      <c r="BQ148" s="63"/>
      <c r="BR148" s="63"/>
      <c r="BS148" s="63"/>
      <c r="BT148" s="63"/>
    </row>
    <row r="149" spans="1:72" ht="16.5">
      <c r="A149" s="191"/>
      <c r="B149" s="188"/>
      <c r="C149" s="61">
        <v>41324</v>
      </c>
      <c r="D149" s="70">
        <v>14.5</v>
      </c>
      <c r="E149" s="70">
        <v>18.9</v>
      </c>
      <c r="F149" s="70">
        <v>4.2</v>
      </c>
      <c r="G149" s="70">
        <v>9.2</v>
      </c>
      <c r="H149" s="10">
        <f aca="true" t="shared" si="0" ref="H149:H159">(I149+J149+K149+L149)/4</f>
        <v>5.75</v>
      </c>
      <c r="I149" s="6" t="str">
        <f aca="true" t="shared" si="1" ref="I149:I159">IF(D149&lt;=3,"1",IF(D149&lt;5,"3",IF(D149&lt;=15,"6",IF(D149&gt;15,"10"))))</f>
        <v>6</v>
      </c>
      <c r="J149" s="6" t="str">
        <f aca="true" t="shared" si="2" ref="J149:J159">IF(E149&lt;=20,"1",IF(E149&lt;=49,"3",IF(E149&lt;=100,"6",IF(E149&gt;100,"10"))))</f>
        <v>1</v>
      </c>
      <c r="K149" s="6" t="str">
        <f aca="true" t="shared" si="3" ref="K149:K159">IF(F149&gt;=6.5,"1",IF(F149&gt;=4.6,"3",IF(F149&gt;=2,"6",IF(F149&gt;=0,"10"))))</f>
        <v>6</v>
      </c>
      <c r="L149" s="6" t="str">
        <f aca="true" t="shared" si="4" ref="L149:L159">IF(G149&lt;=0.5,"1",IF(G149&lt;1,"3",IF(G149&lt;=3,"6",IF(G149&gt;=3,"10"))))</f>
        <v>10</v>
      </c>
      <c r="M149" s="191"/>
      <c r="N149" s="188"/>
      <c r="O149" s="61"/>
      <c r="P149" s="72" t="s">
        <v>17</v>
      </c>
      <c r="Q149" s="72" t="s">
        <v>17</v>
      </c>
      <c r="R149" s="72" t="s">
        <v>17</v>
      </c>
      <c r="S149" s="72" t="s">
        <v>17</v>
      </c>
      <c r="T149" s="71" t="s">
        <v>17</v>
      </c>
      <c r="U149" s="71" t="s">
        <v>17</v>
      </c>
      <c r="V149" s="71" t="s">
        <v>17</v>
      </c>
      <c r="W149" s="71" t="s">
        <v>17</v>
      </c>
      <c r="X149" s="71" t="s">
        <v>17</v>
      </c>
      <c r="Y149" s="191"/>
      <c r="Z149" s="188"/>
      <c r="AA149" s="61"/>
      <c r="AB149" s="72" t="s">
        <v>17</v>
      </c>
      <c r="AC149" s="72" t="s">
        <v>17</v>
      </c>
      <c r="AD149" s="72" t="s">
        <v>17</v>
      </c>
      <c r="AE149" s="72" t="s">
        <v>17</v>
      </c>
      <c r="AF149" s="63" t="s">
        <v>17</v>
      </c>
      <c r="AG149" s="63" t="s">
        <v>17</v>
      </c>
      <c r="AH149" s="63" t="s">
        <v>17</v>
      </c>
      <c r="AI149" s="63" t="s">
        <v>17</v>
      </c>
      <c r="AJ149" s="63" t="s">
        <v>17</v>
      </c>
      <c r="AK149" s="191"/>
      <c r="AL149" s="188"/>
      <c r="AM149" s="61"/>
      <c r="AN149" s="72" t="s">
        <v>17</v>
      </c>
      <c r="AO149" s="72" t="s">
        <v>17</v>
      </c>
      <c r="AP149" s="72" t="s">
        <v>17</v>
      </c>
      <c r="AQ149" s="72" t="s">
        <v>17</v>
      </c>
      <c r="AR149" s="63" t="s">
        <v>17</v>
      </c>
      <c r="AS149" s="63" t="s">
        <v>17</v>
      </c>
      <c r="AT149" s="63" t="s">
        <v>17</v>
      </c>
      <c r="AU149" s="63" t="s">
        <v>17</v>
      </c>
      <c r="AV149" s="63" t="s">
        <v>17</v>
      </c>
      <c r="AW149" s="191"/>
      <c r="AX149" s="188"/>
      <c r="AY149" s="61"/>
      <c r="AZ149" s="72" t="s">
        <v>17</v>
      </c>
      <c r="BA149" s="72" t="s">
        <v>17</v>
      </c>
      <c r="BB149" s="72" t="s">
        <v>17</v>
      </c>
      <c r="BC149" s="72" t="s">
        <v>17</v>
      </c>
      <c r="BD149" s="63" t="s">
        <v>17</v>
      </c>
      <c r="BE149" s="63" t="s">
        <v>17</v>
      </c>
      <c r="BF149" s="63" t="s">
        <v>17</v>
      </c>
      <c r="BG149" s="63" t="s">
        <v>17</v>
      </c>
      <c r="BH149" s="63" t="s">
        <v>17</v>
      </c>
      <c r="BI149" s="191"/>
      <c r="BJ149" s="188"/>
      <c r="BK149" s="61"/>
      <c r="BL149" s="72"/>
      <c r="BM149" s="72"/>
      <c r="BN149" s="72"/>
      <c r="BO149" s="72"/>
      <c r="BP149" s="63"/>
      <c r="BQ149" s="63"/>
      <c r="BR149" s="63"/>
      <c r="BS149" s="63"/>
      <c r="BT149" s="63"/>
    </row>
    <row r="150" spans="1:72" ht="16.5">
      <c r="A150" s="191"/>
      <c r="B150" s="188"/>
      <c r="C150" s="5">
        <v>41339</v>
      </c>
      <c r="D150" s="70">
        <v>27.8</v>
      </c>
      <c r="E150" s="70">
        <v>21.2</v>
      </c>
      <c r="F150" s="70">
        <v>2.9</v>
      </c>
      <c r="G150" s="70">
        <v>21.7</v>
      </c>
      <c r="H150" s="10">
        <f t="shared" si="0"/>
        <v>7.25</v>
      </c>
      <c r="I150" s="6" t="str">
        <f t="shared" si="1"/>
        <v>10</v>
      </c>
      <c r="J150" s="6" t="str">
        <f t="shared" si="2"/>
        <v>3</v>
      </c>
      <c r="K150" s="6" t="str">
        <f t="shared" si="3"/>
        <v>6</v>
      </c>
      <c r="L150" s="6" t="str">
        <f t="shared" si="4"/>
        <v>10</v>
      </c>
      <c r="M150" s="191"/>
      <c r="N150" s="188"/>
      <c r="O150" s="5"/>
      <c r="P150" s="72" t="s">
        <v>17</v>
      </c>
      <c r="Q150" s="72" t="s">
        <v>17</v>
      </c>
      <c r="R150" s="72" t="s">
        <v>17</v>
      </c>
      <c r="S150" s="72" t="s">
        <v>17</v>
      </c>
      <c r="T150" s="71" t="s">
        <v>17</v>
      </c>
      <c r="U150" s="71" t="s">
        <v>17</v>
      </c>
      <c r="V150" s="71" t="s">
        <v>17</v>
      </c>
      <c r="W150" s="71" t="s">
        <v>17</v>
      </c>
      <c r="X150" s="71" t="s">
        <v>17</v>
      </c>
      <c r="Y150" s="191"/>
      <c r="Z150" s="188"/>
      <c r="AA150" s="5"/>
      <c r="AB150" s="72" t="s">
        <v>17</v>
      </c>
      <c r="AC150" s="72" t="s">
        <v>17</v>
      </c>
      <c r="AD150" s="72" t="s">
        <v>17</v>
      </c>
      <c r="AE150" s="72" t="s">
        <v>17</v>
      </c>
      <c r="AF150" s="63" t="s">
        <v>17</v>
      </c>
      <c r="AG150" s="63" t="s">
        <v>17</v>
      </c>
      <c r="AH150" s="63" t="s">
        <v>17</v>
      </c>
      <c r="AI150" s="63" t="s">
        <v>17</v>
      </c>
      <c r="AJ150" s="63" t="s">
        <v>17</v>
      </c>
      <c r="AK150" s="191"/>
      <c r="AL150" s="188"/>
      <c r="AM150" s="5"/>
      <c r="AN150" s="72" t="s">
        <v>17</v>
      </c>
      <c r="AO150" s="72" t="s">
        <v>17</v>
      </c>
      <c r="AP150" s="72" t="s">
        <v>17</v>
      </c>
      <c r="AQ150" s="72" t="s">
        <v>17</v>
      </c>
      <c r="AR150" s="63" t="s">
        <v>17</v>
      </c>
      <c r="AS150" s="63" t="s">
        <v>17</v>
      </c>
      <c r="AT150" s="63" t="s">
        <v>17</v>
      </c>
      <c r="AU150" s="63" t="s">
        <v>17</v>
      </c>
      <c r="AV150" s="63" t="s">
        <v>17</v>
      </c>
      <c r="AW150" s="191"/>
      <c r="AX150" s="188"/>
      <c r="AY150" s="5"/>
      <c r="AZ150" s="72" t="s">
        <v>17</v>
      </c>
      <c r="BA150" s="72" t="s">
        <v>17</v>
      </c>
      <c r="BB150" s="72" t="s">
        <v>17</v>
      </c>
      <c r="BC150" s="72" t="s">
        <v>17</v>
      </c>
      <c r="BD150" s="63" t="s">
        <v>17</v>
      </c>
      <c r="BE150" s="63" t="s">
        <v>17</v>
      </c>
      <c r="BF150" s="63" t="s">
        <v>17</v>
      </c>
      <c r="BG150" s="63" t="s">
        <v>17</v>
      </c>
      <c r="BH150" s="63" t="s">
        <v>17</v>
      </c>
      <c r="BI150" s="191"/>
      <c r="BJ150" s="188"/>
      <c r="BK150" s="5"/>
      <c r="BL150" s="72"/>
      <c r="BM150" s="72"/>
      <c r="BN150" s="72"/>
      <c r="BO150" s="72"/>
      <c r="BP150" s="63"/>
      <c r="BQ150" s="63"/>
      <c r="BR150" s="63"/>
      <c r="BS150" s="63"/>
      <c r="BT150" s="63"/>
    </row>
    <row r="151" spans="1:72" ht="16.5">
      <c r="A151" s="191"/>
      <c r="B151" s="188"/>
      <c r="C151" s="5">
        <v>41374</v>
      </c>
      <c r="D151" s="62">
        <v>12.4</v>
      </c>
      <c r="E151" s="62">
        <v>49.8</v>
      </c>
      <c r="F151" s="62">
        <v>5.2</v>
      </c>
      <c r="G151" s="62">
        <v>7.81</v>
      </c>
      <c r="H151" s="10">
        <f t="shared" si="0"/>
        <v>6.25</v>
      </c>
      <c r="I151" s="6" t="str">
        <f t="shared" si="1"/>
        <v>6</v>
      </c>
      <c r="J151" s="6" t="str">
        <f t="shared" si="2"/>
        <v>6</v>
      </c>
      <c r="K151" s="6" t="str">
        <f t="shared" si="3"/>
        <v>3</v>
      </c>
      <c r="L151" s="6" t="str">
        <f t="shared" si="4"/>
        <v>10</v>
      </c>
      <c r="M151" s="191"/>
      <c r="N151" s="188"/>
      <c r="O151" s="5"/>
      <c r="P151" s="72" t="s">
        <v>17</v>
      </c>
      <c r="Q151" s="72" t="s">
        <v>17</v>
      </c>
      <c r="R151" s="72" t="s">
        <v>17</v>
      </c>
      <c r="S151" s="72" t="s">
        <v>17</v>
      </c>
      <c r="T151" s="71" t="s">
        <v>17</v>
      </c>
      <c r="U151" s="71" t="s">
        <v>17</v>
      </c>
      <c r="V151" s="71" t="s">
        <v>17</v>
      </c>
      <c r="W151" s="71" t="s">
        <v>17</v>
      </c>
      <c r="X151" s="71" t="s">
        <v>17</v>
      </c>
      <c r="Y151" s="191"/>
      <c r="Z151" s="188"/>
      <c r="AA151" s="5"/>
      <c r="AB151" s="72" t="s">
        <v>17</v>
      </c>
      <c r="AC151" s="72" t="s">
        <v>17</v>
      </c>
      <c r="AD151" s="72" t="s">
        <v>17</v>
      </c>
      <c r="AE151" s="72" t="s">
        <v>17</v>
      </c>
      <c r="AF151" s="63" t="s">
        <v>17</v>
      </c>
      <c r="AG151" s="63" t="s">
        <v>17</v>
      </c>
      <c r="AH151" s="63" t="s">
        <v>17</v>
      </c>
      <c r="AI151" s="63" t="s">
        <v>17</v>
      </c>
      <c r="AJ151" s="63" t="s">
        <v>17</v>
      </c>
      <c r="AK151" s="191"/>
      <c r="AL151" s="188"/>
      <c r="AM151" s="5">
        <v>41374</v>
      </c>
      <c r="AN151" s="62">
        <v>7.6</v>
      </c>
      <c r="AO151" s="62">
        <v>24.9</v>
      </c>
      <c r="AP151" s="62">
        <v>8.5</v>
      </c>
      <c r="AQ151" s="62">
        <v>1.01</v>
      </c>
      <c r="AR151" s="10">
        <f aca="true" t="shared" si="5" ref="AR151:AR159">(AS151+AT151+AU151+AV151)/4</f>
        <v>4</v>
      </c>
      <c r="AS151" s="6" t="str">
        <f aca="true" t="shared" si="6" ref="AS151:AS159">IF(AN151&lt;=3,"1",IF(AN151&lt;5,"3",IF(AN151&lt;=15,"6",IF(AN151&gt;15,"10"))))</f>
        <v>6</v>
      </c>
      <c r="AT151" s="6" t="str">
        <f aca="true" t="shared" si="7" ref="AT151:AT159">IF(AO151&lt;=20,"1",IF(AO151&lt;=49,"3",IF(AO151&lt;=100,"6",IF(AO151&gt;100,"10"))))</f>
        <v>3</v>
      </c>
      <c r="AU151" s="6" t="str">
        <f aca="true" t="shared" si="8" ref="AU151:AU159">IF(AP151&gt;=6.5,"1",IF(AP151&gt;=4.6,"3",IF(AP151&gt;=2,"6",IF(AP151&gt;=0,"10"))))</f>
        <v>1</v>
      </c>
      <c r="AV151" s="6" t="str">
        <f aca="true" t="shared" si="9" ref="AV151:AV159">IF(AQ151&lt;=0.5,"1",IF(AQ151&lt;1,"3",IF(AQ151&lt;=3,"6",IF(AQ151&gt;=3,"10"))))</f>
        <v>6</v>
      </c>
      <c r="AW151" s="191"/>
      <c r="AX151" s="188"/>
      <c r="AY151" s="5">
        <v>41374</v>
      </c>
      <c r="AZ151" s="62">
        <v>8.1</v>
      </c>
      <c r="BA151" s="62">
        <v>34.5</v>
      </c>
      <c r="BB151" s="62">
        <v>8.8</v>
      </c>
      <c r="BC151" s="62">
        <v>0.48</v>
      </c>
      <c r="BD151" s="10">
        <f aca="true" t="shared" si="10" ref="BD151:BD159">(BE151+BF151+BG151+BH151)/4</f>
        <v>2.75</v>
      </c>
      <c r="BE151" s="6" t="str">
        <f aca="true" t="shared" si="11" ref="BE151:BE159">IF(AZ151&lt;=3,"1",IF(AZ151&lt;5,"3",IF(AZ151&lt;=15,"6",IF(AZ151&gt;15,"10"))))</f>
        <v>6</v>
      </c>
      <c r="BF151" s="6" t="str">
        <f aca="true" t="shared" si="12" ref="BF151:BF159">IF(BA151&lt;=20,"1",IF(BA151&lt;=49,"3",IF(BA151&lt;=100,"6",IF(BA151&gt;100,"10"))))</f>
        <v>3</v>
      </c>
      <c r="BG151" s="6" t="str">
        <f aca="true" t="shared" si="13" ref="BG151:BG159">IF(BB151&gt;=6.5,"1",IF(BB151&gt;=4.6,"3",IF(BB151&gt;=2,"6",IF(BB151&gt;=0,"10"))))</f>
        <v>1</v>
      </c>
      <c r="BH151" s="6" t="str">
        <f aca="true" t="shared" si="14" ref="BH151:BH159">IF(BC151&lt;=0.5,"1",IF(BC151&lt;1,"3",IF(BC151&lt;=3,"6",IF(BC151&gt;=3,"10"))))</f>
        <v>1</v>
      </c>
      <c r="BI151" s="191"/>
      <c r="BJ151" s="188"/>
      <c r="BK151" s="5"/>
      <c r="BL151" s="62"/>
      <c r="BM151" s="62"/>
      <c r="BN151" s="62"/>
      <c r="BO151" s="62"/>
      <c r="BP151" s="10"/>
      <c r="BQ151" s="6"/>
      <c r="BR151" s="6"/>
      <c r="BS151" s="6"/>
      <c r="BT151" s="6"/>
    </row>
    <row r="152" spans="1:72" ht="16.5">
      <c r="A152" s="191"/>
      <c r="B152" s="188"/>
      <c r="C152" s="5">
        <v>41402</v>
      </c>
      <c r="D152" s="62">
        <v>41.5</v>
      </c>
      <c r="E152" s="62">
        <v>29.8</v>
      </c>
      <c r="F152" s="62">
        <v>1.8</v>
      </c>
      <c r="G152" s="62">
        <v>133</v>
      </c>
      <c r="H152" s="10">
        <f t="shared" si="0"/>
        <v>8.25</v>
      </c>
      <c r="I152" s="6" t="str">
        <f t="shared" si="1"/>
        <v>10</v>
      </c>
      <c r="J152" s="6" t="str">
        <f t="shared" si="2"/>
        <v>3</v>
      </c>
      <c r="K152" s="6" t="str">
        <f t="shared" si="3"/>
        <v>10</v>
      </c>
      <c r="L152" s="6" t="str">
        <f t="shared" si="4"/>
        <v>10</v>
      </c>
      <c r="M152" s="191"/>
      <c r="N152" s="188"/>
      <c r="O152" s="5"/>
      <c r="P152" s="72" t="s">
        <v>17</v>
      </c>
      <c r="Q152" s="72" t="s">
        <v>17</v>
      </c>
      <c r="R152" s="72" t="s">
        <v>17</v>
      </c>
      <c r="S152" s="72" t="s">
        <v>17</v>
      </c>
      <c r="T152" s="71" t="s">
        <v>17</v>
      </c>
      <c r="U152" s="71" t="s">
        <v>17</v>
      </c>
      <c r="V152" s="71" t="s">
        <v>17</v>
      </c>
      <c r="W152" s="71" t="s">
        <v>17</v>
      </c>
      <c r="X152" s="71" t="s">
        <v>17</v>
      </c>
      <c r="Y152" s="191"/>
      <c r="Z152" s="188"/>
      <c r="AA152" s="5"/>
      <c r="AB152" s="72" t="s">
        <v>17</v>
      </c>
      <c r="AC152" s="72" t="s">
        <v>17</v>
      </c>
      <c r="AD152" s="72" t="s">
        <v>17</v>
      </c>
      <c r="AE152" s="72" t="s">
        <v>17</v>
      </c>
      <c r="AF152" s="63" t="s">
        <v>17</v>
      </c>
      <c r="AG152" s="63" t="s">
        <v>17</v>
      </c>
      <c r="AH152" s="63" t="s">
        <v>17</v>
      </c>
      <c r="AI152" s="63" t="s">
        <v>17</v>
      </c>
      <c r="AJ152" s="63" t="s">
        <v>17</v>
      </c>
      <c r="AK152" s="191"/>
      <c r="AL152" s="188"/>
      <c r="AM152" s="5">
        <v>41402</v>
      </c>
      <c r="AN152" s="62">
        <v>14.4</v>
      </c>
      <c r="AO152" s="62">
        <v>43.8</v>
      </c>
      <c r="AP152" s="62">
        <v>5.2</v>
      </c>
      <c r="AQ152" s="62">
        <v>25.7</v>
      </c>
      <c r="AR152" s="10">
        <f t="shared" si="5"/>
        <v>5.5</v>
      </c>
      <c r="AS152" s="6" t="str">
        <f t="shared" si="6"/>
        <v>6</v>
      </c>
      <c r="AT152" s="6" t="str">
        <f t="shared" si="7"/>
        <v>3</v>
      </c>
      <c r="AU152" s="6" t="str">
        <f t="shared" si="8"/>
        <v>3</v>
      </c>
      <c r="AV152" s="6" t="str">
        <f t="shared" si="9"/>
        <v>10</v>
      </c>
      <c r="AW152" s="191"/>
      <c r="AX152" s="188"/>
      <c r="AY152" s="5">
        <v>41402</v>
      </c>
      <c r="AZ152" s="62">
        <v>13.3</v>
      </c>
      <c r="BA152" s="62">
        <v>57.1</v>
      </c>
      <c r="BB152" s="62">
        <v>7.1</v>
      </c>
      <c r="BC152" s="62">
        <v>3.11</v>
      </c>
      <c r="BD152" s="10">
        <f t="shared" si="10"/>
        <v>5.75</v>
      </c>
      <c r="BE152" s="6" t="str">
        <f t="shared" si="11"/>
        <v>6</v>
      </c>
      <c r="BF152" s="6" t="str">
        <f t="shared" si="12"/>
        <v>6</v>
      </c>
      <c r="BG152" s="6" t="str">
        <f t="shared" si="13"/>
        <v>1</v>
      </c>
      <c r="BH152" s="6" t="str">
        <f t="shared" si="14"/>
        <v>10</v>
      </c>
      <c r="BI152" s="191"/>
      <c r="BJ152" s="188"/>
      <c r="BK152" s="5"/>
      <c r="BL152" s="62"/>
      <c r="BM152" s="62"/>
      <c r="BN152" s="62"/>
      <c r="BO152" s="62"/>
      <c r="BP152" s="10"/>
      <c r="BQ152" s="6"/>
      <c r="BR152" s="6"/>
      <c r="BS152" s="6"/>
      <c r="BT152" s="6"/>
    </row>
    <row r="153" spans="1:72" ht="16.5">
      <c r="A153" s="191"/>
      <c r="B153" s="188"/>
      <c r="C153" s="5">
        <v>41444</v>
      </c>
      <c r="D153" s="62">
        <v>70.1</v>
      </c>
      <c r="E153" s="62">
        <v>33.1</v>
      </c>
      <c r="F153" s="62">
        <v>1.3</v>
      </c>
      <c r="G153" s="62">
        <v>29.8</v>
      </c>
      <c r="H153" s="10">
        <f t="shared" si="0"/>
        <v>8.25</v>
      </c>
      <c r="I153" s="6" t="str">
        <f t="shared" si="1"/>
        <v>10</v>
      </c>
      <c r="J153" s="6" t="str">
        <f t="shared" si="2"/>
        <v>3</v>
      </c>
      <c r="K153" s="6" t="str">
        <f t="shared" si="3"/>
        <v>10</v>
      </c>
      <c r="L153" s="6" t="str">
        <f t="shared" si="4"/>
        <v>10</v>
      </c>
      <c r="M153" s="191"/>
      <c r="N153" s="188"/>
      <c r="O153" s="5"/>
      <c r="P153" s="72" t="s">
        <v>17</v>
      </c>
      <c r="Q153" s="72" t="s">
        <v>17</v>
      </c>
      <c r="R153" s="72" t="s">
        <v>17</v>
      </c>
      <c r="S153" s="72" t="s">
        <v>17</v>
      </c>
      <c r="T153" s="71" t="s">
        <v>17</v>
      </c>
      <c r="U153" s="71" t="s">
        <v>17</v>
      </c>
      <c r="V153" s="71" t="s">
        <v>17</v>
      </c>
      <c r="W153" s="71" t="s">
        <v>17</v>
      </c>
      <c r="X153" s="71" t="s">
        <v>17</v>
      </c>
      <c r="Y153" s="191"/>
      <c r="Z153" s="188"/>
      <c r="AA153" s="5"/>
      <c r="AB153" s="72" t="s">
        <v>17</v>
      </c>
      <c r="AC153" s="72" t="s">
        <v>17</v>
      </c>
      <c r="AD153" s="72" t="s">
        <v>17</v>
      </c>
      <c r="AE153" s="72" t="s">
        <v>17</v>
      </c>
      <c r="AF153" s="63" t="s">
        <v>17</v>
      </c>
      <c r="AG153" s="63" t="s">
        <v>17</v>
      </c>
      <c r="AH153" s="63" t="s">
        <v>17</v>
      </c>
      <c r="AI153" s="63" t="s">
        <v>17</v>
      </c>
      <c r="AJ153" s="63" t="s">
        <v>17</v>
      </c>
      <c r="AK153" s="191"/>
      <c r="AL153" s="188"/>
      <c r="AM153" s="5">
        <v>41444</v>
      </c>
      <c r="AN153" s="62">
        <v>17.8</v>
      </c>
      <c r="AO153" s="62">
        <v>21.7</v>
      </c>
      <c r="AP153" s="62">
        <v>4.6</v>
      </c>
      <c r="AQ153" s="62">
        <v>5.35</v>
      </c>
      <c r="AR153" s="10">
        <f t="shared" si="5"/>
        <v>6.5</v>
      </c>
      <c r="AS153" s="6" t="str">
        <f t="shared" si="6"/>
        <v>10</v>
      </c>
      <c r="AT153" s="6" t="str">
        <f t="shared" si="7"/>
        <v>3</v>
      </c>
      <c r="AU153" s="6" t="str">
        <f t="shared" si="8"/>
        <v>3</v>
      </c>
      <c r="AV153" s="6" t="str">
        <f t="shared" si="9"/>
        <v>10</v>
      </c>
      <c r="AW153" s="191"/>
      <c r="AX153" s="188"/>
      <c r="AY153" s="5">
        <v>41444</v>
      </c>
      <c r="AZ153" s="62">
        <v>11.9</v>
      </c>
      <c r="BA153" s="62">
        <v>80.9</v>
      </c>
      <c r="BB153" s="62">
        <v>7.1</v>
      </c>
      <c r="BC153" s="62">
        <v>0.13</v>
      </c>
      <c r="BD153" s="10">
        <f t="shared" si="10"/>
        <v>3.5</v>
      </c>
      <c r="BE153" s="6" t="str">
        <f t="shared" si="11"/>
        <v>6</v>
      </c>
      <c r="BF153" s="6" t="str">
        <f t="shared" si="12"/>
        <v>6</v>
      </c>
      <c r="BG153" s="6" t="str">
        <f t="shared" si="13"/>
        <v>1</v>
      </c>
      <c r="BH153" s="6" t="str">
        <f t="shared" si="14"/>
        <v>1</v>
      </c>
      <c r="BI153" s="191"/>
      <c r="BJ153" s="188"/>
      <c r="BK153" s="5"/>
      <c r="BL153" s="62"/>
      <c r="BM153" s="62"/>
      <c r="BN153" s="62"/>
      <c r="BO153" s="62"/>
      <c r="BP153" s="10"/>
      <c r="BQ153" s="6"/>
      <c r="BR153" s="6"/>
      <c r="BS153" s="6"/>
      <c r="BT153" s="6"/>
    </row>
    <row r="154" spans="1:72" ht="16.5">
      <c r="A154" s="191"/>
      <c r="B154" s="188"/>
      <c r="C154" s="5">
        <v>41464</v>
      </c>
      <c r="D154" s="88">
        <v>22.5</v>
      </c>
      <c r="E154" s="88">
        <v>18.9</v>
      </c>
      <c r="F154" s="88">
        <v>4.5</v>
      </c>
      <c r="G154" s="88">
        <v>22.6</v>
      </c>
      <c r="H154" s="10">
        <f t="shared" si="0"/>
        <v>6.75</v>
      </c>
      <c r="I154" s="6" t="str">
        <f t="shared" si="1"/>
        <v>10</v>
      </c>
      <c r="J154" s="6" t="str">
        <f t="shared" si="2"/>
        <v>1</v>
      </c>
      <c r="K154" s="6" t="str">
        <f t="shared" si="3"/>
        <v>6</v>
      </c>
      <c r="L154" s="6" t="str">
        <f t="shared" si="4"/>
        <v>10</v>
      </c>
      <c r="M154" s="191"/>
      <c r="N154" s="188"/>
      <c r="O154" s="5"/>
      <c r="P154" s="72" t="s">
        <v>17</v>
      </c>
      <c r="Q154" s="72" t="s">
        <v>17</v>
      </c>
      <c r="R154" s="72" t="s">
        <v>17</v>
      </c>
      <c r="S154" s="72" t="s">
        <v>17</v>
      </c>
      <c r="T154" s="71" t="s">
        <v>17</v>
      </c>
      <c r="U154" s="71" t="s">
        <v>17</v>
      </c>
      <c r="V154" s="71" t="s">
        <v>17</v>
      </c>
      <c r="W154" s="71" t="s">
        <v>17</v>
      </c>
      <c r="X154" s="71" t="s">
        <v>17</v>
      </c>
      <c r="Y154" s="191"/>
      <c r="Z154" s="188"/>
      <c r="AA154" s="5"/>
      <c r="AB154" s="72" t="s">
        <v>17</v>
      </c>
      <c r="AC154" s="72" t="s">
        <v>17</v>
      </c>
      <c r="AD154" s="72" t="s">
        <v>17</v>
      </c>
      <c r="AE154" s="72" t="s">
        <v>17</v>
      </c>
      <c r="AF154" s="63" t="s">
        <v>17</v>
      </c>
      <c r="AG154" s="63" t="s">
        <v>17</v>
      </c>
      <c r="AH154" s="63" t="s">
        <v>17</v>
      </c>
      <c r="AI154" s="63" t="s">
        <v>17</v>
      </c>
      <c r="AJ154" s="63" t="s">
        <v>17</v>
      </c>
      <c r="AK154" s="191"/>
      <c r="AL154" s="188"/>
      <c r="AM154" s="5">
        <v>41464</v>
      </c>
      <c r="AN154" s="88">
        <v>13.3</v>
      </c>
      <c r="AO154" s="88">
        <v>22.9</v>
      </c>
      <c r="AP154" s="88">
        <v>4.1</v>
      </c>
      <c r="AQ154" s="88">
        <v>6.09</v>
      </c>
      <c r="AR154" s="10">
        <f t="shared" si="5"/>
        <v>6.25</v>
      </c>
      <c r="AS154" s="6" t="str">
        <f t="shared" si="6"/>
        <v>6</v>
      </c>
      <c r="AT154" s="6" t="str">
        <f t="shared" si="7"/>
        <v>3</v>
      </c>
      <c r="AU154" s="6" t="str">
        <f t="shared" si="8"/>
        <v>6</v>
      </c>
      <c r="AV154" s="6" t="str">
        <f t="shared" si="9"/>
        <v>10</v>
      </c>
      <c r="AW154" s="191"/>
      <c r="AX154" s="188"/>
      <c r="AY154" s="5">
        <v>41464</v>
      </c>
      <c r="AZ154" s="88">
        <v>12.2</v>
      </c>
      <c r="BA154" s="88">
        <v>57.1</v>
      </c>
      <c r="BB154" s="88">
        <v>4.5</v>
      </c>
      <c r="BC154" s="88">
        <v>1.19</v>
      </c>
      <c r="BD154" s="10">
        <f t="shared" si="10"/>
        <v>6</v>
      </c>
      <c r="BE154" s="6" t="str">
        <f t="shared" si="11"/>
        <v>6</v>
      </c>
      <c r="BF154" s="6" t="str">
        <f t="shared" si="12"/>
        <v>6</v>
      </c>
      <c r="BG154" s="6" t="str">
        <f t="shared" si="13"/>
        <v>6</v>
      </c>
      <c r="BH154" s="6" t="str">
        <f t="shared" si="14"/>
        <v>6</v>
      </c>
      <c r="BI154" s="191"/>
      <c r="BJ154" s="188"/>
      <c r="BK154" s="5"/>
      <c r="BL154" s="88"/>
      <c r="BM154" s="88"/>
      <c r="BN154" s="88"/>
      <c r="BO154" s="88"/>
      <c r="BP154" s="10"/>
      <c r="BQ154" s="6"/>
      <c r="BR154" s="6"/>
      <c r="BS154" s="6"/>
      <c r="BT154" s="6"/>
    </row>
    <row r="155" spans="1:72" ht="16.5">
      <c r="A155" s="191"/>
      <c r="B155" s="188"/>
      <c r="C155" s="5">
        <v>41501</v>
      </c>
      <c r="D155" s="62">
        <v>23.2</v>
      </c>
      <c r="E155" s="62">
        <v>26.6</v>
      </c>
      <c r="F155" s="62">
        <v>1</v>
      </c>
      <c r="G155" s="62">
        <v>7.92</v>
      </c>
      <c r="H155" s="10">
        <f t="shared" si="0"/>
        <v>8.25</v>
      </c>
      <c r="I155" s="6" t="str">
        <f t="shared" si="1"/>
        <v>10</v>
      </c>
      <c r="J155" s="6" t="str">
        <f t="shared" si="2"/>
        <v>3</v>
      </c>
      <c r="K155" s="6" t="str">
        <f t="shared" si="3"/>
        <v>10</v>
      </c>
      <c r="L155" s="6" t="str">
        <f t="shared" si="4"/>
        <v>10</v>
      </c>
      <c r="M155" s="191"/>
      <c r="N155" s="188"/>
      <c r="O155" s="5"/>
      <c r="P155" s="72" t="s">
        <v>17</v>
      </c>
      <c r="Q155" s="72" t="s">
        <v>17</v>
      </c>
      <c r="R155" s="72" t="s">
        <v>17</v>
      </c>
      <c r="S155" s="72" t="s">
        <v>17</v>
      </c>
      <c r="T155" s="71" t="s">
        <v>17</v>
      </c>
      <c r="U155" s="71" t="s">
        <v>17</v>
      </c>
      <c r="V155" s="71" t="s">
        <v>17</v>
      </c>
      <c r="W155" s="71" t="s">
        <v>17</v>
      </c>
      <c r="X155" s="71" t="s">
        <v>17</v>
      </c>
      <c r="Y155" s="191"/>
      <c r="Z155" s="188"/>
      <c r="AA155" s="5">
        <v>41501</v>
      </c>
      <c r="AB155" s="62">
        <v>15.9</v>
      </c>
      <c r="AC155" s="62">
        <v>22.4</v>
      </c>
      <c r="AD155" s="62">
        <v>1.7</v>
      </c>
      <c r="AE155" s="62">
        <v>24</v>
      </c>
      <c r="AF155" s="10">
        <f>(AG155+AH155+AI155+AJ155)/4</f>
        <v>8.25</v>
      </c>
      <c r="AG155" s="6" t="str">
        <f>IF(AB155&lt;=3,"1",IF(AB155&lt;5,"3",IF(AB155&lt;=15,"6",IF(AB155&gt;15,"10"))))</f>
        <v>10</v>
      </c>
      <c r="AH155" s="6" t="str">
        <f>IF(AC155&lt;=20,"1",IF(AC155&lt;=49,"3",IF(AC155&lt;=100,"6",IF(AC155&gt;100,"10"))))</f>
        <v>3</v>
      </c>
      <c r="AI155" s="6" t="str">
        <f>IF(AD155&gt;=6.5,"1",IF(AD155&gt;=4.6,"3",IF(AD155&gt;=2,"6",IF(AD155&gt;=0,"10"))))</f>
        <v>10</v>
      </c>
      <c r="AJ155" s="6" t="str">
        <f>IF(AE155&lt;=0.5,"1",IF(AE155&lt;1,"3",IF(AE155&lt;=3,"6",IF(AE155&gt;=3,"10"))))</f>
        <v>10</v>
      </c>
      <c r="AK155" s="191"/>
      <c r="AL155" s="188"/>
      <c r="AM155" s="5">
        <v>41501</v>
      </c>
      <c r="AN155" s="62">
        <v>9.3</v>
      </c>
      <c r="AO155" s="62">
        <v>23.9</v>
      </c>
      <c r="AP155" s="62">
        <v>3.9</v>
      </c>
      <c r="AQ155" s="62">
        <v>24.4</v>
      </c>
      <c r="AR155" s="10">
        <f t="shared" si="5"/>
        <v>6.25</v>
      </c>
      <c r="AS155" s="6" t="str">
        <f t="shared" si="6"/>
        <v>6</v>
      </c>
      <c r="AT155" s="6" t="str">
        <f t="shared" si="7"/>
        <v>3</v>
      </c>
      <c r="AU155" s="6" t="str">
        <f t="shared" si="8"/>
        <v>6</v>
      </c>
      <c r="AV155" s="6" t="str">
        <f t="shared" si="9"/>
        <v>10</v>
      </c>
      <c r="AW155" s="191"/>
      <c r="AX155" s="188"/>
      <c r="AY155" s="5">
        <v>41501</v>
      </c>
      <c r="AZ155" s="62">
        <v>9.9</v>
      </c>
      <c r="BA155" s="62">
        <v>84.5</v>
      </c>
      <c r="BB155" s="62">
        <v>8.1</v>
      </c>
      <c r="BC155" s="62">
        <v>0.27</v>
      </c>
      <c r="BD155" s="10">
        <f t="shared" si="10"/>
        <v>3.5</v>
      </c>
      <c r="BE155" s="6" t="str">
        <f t="shared" si="11"/>
        <v>6</v>
      </c>
      <c r="BF155" s="6" t="str">
        <f t="shared" si="12"/>
        <v>6</v>
      </c>
      <c r="BG155" s="6" t="str">
        <f t="shared" si="13"/>
        <v>1</v>
      </c>
      <c r="BH155" s="6" t="str">
        <f t="shared" si="14"/>
        <v>1</v>
      </c>
      <c r="BI155" s="191"/>
      <c r="BJ155" s="188"/>
      <c r="BK155" s="5"/>
      <c r="BL155" s="62"/>
      <c r="BM155" s="62"/>
      <c r="BN155" s="62"/>
      <c r="BO155" s="62"/>
      <c r="BP155" s="10"/>
      <c r="BQ155" s="6"/>
      <c r="BR155" s="6"/>
      <c r="BS155" s="6"/>
      <c r="BT155" s="6"/>
    </row>
    <row r="156" spans="1:72" ht="16.5">
      <c r="A156" s="191"/>
      <c r="B156" s="188"/>
      <c r="C156" s="5">
        <v>41527</v>
      </c>
      <c r="D156" s="62">
        <v>15.1</v>
      </c>
      <c r="E156" s="62">
        <v>28.5</v>
      </c>
      <c r="F156" s="62">
        <v>0.4</v>
      </c>
      <c r="G156" s="62">
        <v>22.1</v>
      </c>
      <c r="H156" s="10">
        <f t="shared" si="0"/>
        <v>8.25</v>
      </c>
      <c r="I156" s="6" t="str">
        <f t="shared" si="1"/>
        <v>10</v>
      </c>
      <c r="J156" s="6" t="str">
        <f t="shared" si="2"/>
        <v>3</v>
      </c>
      <c r="K156" s="6" t="str">
        <f t="shared" si="3"/>
        <v>10</v>
      </c>
      <c r="L156" s="6" t="str">
        <f t="shared" si="4"/>
        <v>10</v>
      </c>
      <c r="M156" s="191"/>
      <c r="N156" s="188"/>
      <c r="O156" s="5"/>
      <c r="P156" s="72" t="s">
        <v>17</v>
      </c>
      <c r="Q156" s="72" t="s">
        <v>17</v>
      </c>
      <c r="R156" s="72" t="s">
        <v>17</v>
      </c>
      <c r="S156" s="72" t="s">
        <v>17</v>
      </c>
      <c r="T156" s="71" t="s">
        <v>17</v>
      </c>
      <c r="U156" s="71" t="s">
        <v>17</v>
      </c>
      <c r="V156" s="71" t="s">
        <v>17</v>
      </c>
      <c r="W156" s="71" t="s">
        <v>17</v>
      </c>
      <c r="X156" s="71" t="s">
        <v>17</v>
      </c>
      <c r="Y156" s="191"/>
      <c r="Z156" s="188"/>
      <c r="AA156" s="5">
        <v>41527</v>
      </c>
      <c r="AB156" s="62">
        <v>12.2</v>
      </c>
      <c r="AC156" s="62">
        <v>51.8</v>
      </c>
      <c r="AD156" s="62">
        <v>8.1</v>
      </c>
      <c r="AE156" s="62">
        <v>20.3</v>
      </c>
      <c r="AF156" s="10">
        <f>(AG156+AH156+AI156+AJ156)/4</f>
        <v>5.75</v>
      </c>
      <c r="AG156" s="6" t="str">
        <f>IF(AB156&lt;=3,"1",IF(AB156&lt;5,"3",IF(AB156&lt;=15,"6",IF(AB156&gt;15,"10"))))</f>
        <v>6</v>
      </c>
      <c r="AH156" s="6" t="str">
        <f>IF(AC156&lt;=20,"1",IF(AC156&lt;=49,"3",IF(AC156&lt;=100,"6",IF(AC156&gt;100,"10"))))</f>
        <v>6</v>
      </c>
      <c r="AI156" s="6" t="str">
        <f>IF(AD156&gt;=6.5,"1",IF(AD156&gt;=4.6,"3",IF(AD156&gt;=2,"6",IF(AD156&gt;=0,"10"))))</f>
        <v>1</v>
      </c>
      <c r="AJ156" s="6" t="str">
        <f>IF(AE156&lt;=0.5,"1",IF(AE156&lt;1,"3",IF(AE156&lt;=3,"6",IF(AE156&gt;=3,"10"))))</f>
        <v>10</v>
      </c>
      <c r="AK156" s="191"/>
      <c r="AL156" s="188"/>
      <c r="AM156" s="5">
        <v>41527</v>
      </c>
      <c r="AN156" s="62">
        <v>12.9</v>
      </c>
      <c r="AO156" s="62">
        <v>23.6</v>
      </c>
      <c r="AP156" s="62">
        <v>4.6</v>
      </c>
      <c r="AQ156" s="62">
        <v>10.7</v>
      </c>
      <c r="AR156" s="10">
        <f t="shared" si="5"/>
        <v>5.5</v>
      </c>
      <c r="AS156" s="6" t="str">
        <f t="shared" si="6"/>
        <v>6</v>
      </c>
      <c r="AT156" s="6" t="str">
        <f t="shared" si="7"/>
        <v>3</v>
      </c>
      <c r="AU156" s="6" t="str">
        <f t="shared" si="8"/>
        <v>3</v>
      </c>
      <c r="AV156" s="6" t="str">
        <f t="shared" si="9"/>
        <v>10</v>
      </c>
      <c r="AW156" s="191"/>
      <c r="AX156" s="188"/>
      <c r="AY156" s="5">
        <v>41527</v>
      </c>
      <c r="AZ156" s="62">
        <v>13.6</v>
      </c>
      <c r="BA156" s="62">
        <v>74.4</v>
      </c>
      <c r="BB156" s="62">
        <v>8.2</v>
      </c>
      <c r="BC156" s="62">
        <v>0.14</v>
      </c>
      <c r="BD156" s="10">
        <f t="shared" si="10"/>
        <v>3.5</v>
      </c>
      <c r="BE156" s="6" t="str">
        <f t="shared" si="11"/>
        <v>6</v>
      </c>
      <c r="BF156" s="6" t="str">
        <f t="shared" si="12"/>
        <v>6</v>
      </c>
      <c r="BG156" s="6" t="str">
        <f t="shared" si="13"/>
        <v>1</v>
      </c>
      <c r="BH156" s="6" t="str">
        <f t="shared" si="14"/>
        <v>1</v>
      </c>
      <c r="BI156" s="191"/>
      <c r="BJ156" s="188"/>
      <c r="BK156" s="5"/>
      <c r="BL156" s="62"/>
      <c r="BM156" s="62"/>
      <c r="BN156" s="62"/>
      <c r="BO156" s="62"/>
      <c r="BP156" s="10"/>
      <c r="BQ156" s="6"/>
      <c r="BR156" s="6"/>
      <c r="BS156" s="6"/>
      <c r="BT156" s="6"/>
    </row>
    <row r="157" spans="1:72" ht="16.5">
      <c r="A157" s="191"/>
      <c r="B157" s="188"/>
      <c r="C157" s="46">
        <v>41549</v>
      </c>
      <c r="D157" s="62">
        <v>21.4</v>
      </c>
      <c r="E157" s="62">
        <v>19.6</v>
      </c>
      <c r="F157" s="62">
        <v>1.1</v>
      </c>
      <c r="G157" s="62">
        <v>15.3</v>
      </c>
      <c r="H157" s="10">
        <f t="shared" si="0"/>
        <v>7.75</v>
      </c>
      <c r="I157" s="6" t="str">
        <f t="shared" si="1"/>
        <v>10</v>
      </c>
      <c r="J157" s="6" t="str">
        <f t="shared" si="2"/>
        <v>1</v>
      </c>
      <c r="K157" s="6" t="str">
        <f t="shared" si="3"/>
        <v>10</v>
      </c>
      <c r="L157" s="6" t="str">
        <f t="shared" si="4"/>
        <v>10</v>
      </c>
      <c r="M157" s="191"/>
      <c r="N157" s="188"/>
      <c r="O157" s="46"/>
      <c r="P157" s="72" t="s">
        <v>17</v>
      </c>
      <c r="Q157" s="72" t="s">
        <v>17</v>
      </c>
      <c r="R157" s="72" t="s">
        <v>17</v>
      </c>
      <c r="S157" s="72" t="s">
        <v>17</v>
      </c>
      <c r="T157" s="71" t="s">
        <v>17</v>
      </c>
      <c r="U157" s="71" t="s">
        <v>17</v>
      </c>
      <c r="V157" s="71" t="s">
        <v>17</v>
      </c>
      <c r="W157" s="71" t="s">
        <v>17</v>
      </c>
      <c r="X157" s="71" t="s">
        <v>17</v>
      </c>
      <c r="Y157" s="191"/>
      <c r="Z157" s="188"/>
      <c r="AA157" s="46">
        <v>41549</v>
      </c>
      <c r="AB157" s="62">
        <v>6.4</v>
      </c>
      <c r="AC157" s="62">
        <v>16.1</v>
      </c>
      <c r="AD157" s="62">
        <v>6.2</v>
      </c>
      <c r="AE157" s="62">
        <v>15.8</v>
      </c>
      <c r="AF157" s="10">
        <f>(AG157+AH157+AI157+AJ157)/4</f>
        <v>5</v>
      </c>
      <c r="AG157" s="6" t="str">
        <f>IF(AB157&lt;=3,"1",IF(AB157&lt;5,"3",IF(AB157&lt;=15,"6",IF(AB157&gt;15,"10"))))</f>
        <v>6</v>
      </c>
      <c r="AH157" s="6" t="str">
        <f>IF(AC157&lt;=20,"1",IF(AC157&lt;=49,"3",IF(AC157&lt;=100,"6",IF(AC157&gt;100,"10"))))</f>
        <v>1</v>
      </c>
      <c r="AI157" s="6" t="str">
        <f>IF(AD157&gt;=6.5,"1",IF(AD157&gt;=4.6,"3",IF(AD157&gt;=2,"6",IF(AD157&gt;=0,"10"))))</f>
        <v>3</v>
      </c>
      <c r="AJ157" s="6" t="str">
        <f>IF(AE157&lt;=0.5,"1",IF(AE157&lt;1,"3",IF(AE157&lt;=3,"6",IF(AE157&gt;=3,"10"))))</f>
        <v>10</v>
      </c>
      <c r="AK157" s="191"/>
      <c r="AL157" s="188"/>
      <c r="AM157" s="46">
        <v>41549</v>
      </c>
      <c r="AN157" s="62">
        <v>6.7</v>
      </c>
      <c r="AO157" s="62">
        <v>26.2</v>
      </c>
      <c r="AP157" s="62">
        <v>8.3</v>
      </c>
      <c r="AQ157" s="62">
        <v>5.91</v>
      </c>
      <c r="AR157" s="10">
        <f t="shared" si="5"/>
        <v>5</v>
      </c>
      <c r="AS157" s="6" t="str">
        <f t="shared" si="6"/>
        <v>6</v>
      </c>
      <c r="AT157" s="6" t="str">
        <f t="shared" si="7"/>
        <v>3</v>
      </c>
      <c r="AU157" s="6" t="str">
        <f t="shared" si="8"/>
        <v>1</v>
      </c>
      <c r="AV157" s="6" t="str">
        <f t="shared" si="9"/>
        <v>10</v>
      </c>
      <c r="AW157" s="191"/>
      <c r="AX157" s="188"/>
      <c r="AY157" s="46">
        <v>41549</v>
      </c>
      <c r="AZ157" s="62">
        <v>8.2</v>
      </c>
      <c r="BA157" s="62">
        <v>39.1</v>
      </c>
      <c r="BB157" s="62">
        <v>7.3</v>
      </c>
      <c r="BC157" s="62">
        <v>3.62</v>
      </c>
      <c r="BD157" s="10">
        <f t="shared" si="10"/>
        <v>5</v>
      </c>
      <c r="BE157" s="6" t="str">
        <f t="shared" si="11"/>
        <v>6</v>
      </c>
      <c r="BF157" s="6" t="str">
        <f t="shared" si="12"/>
        <v>3</v>
      </c>
      <c r="BG157" s="6" t="str">
        <f t="shared" si="13"/>
        <v>1</v>
      </c>
      <c r="BH157" s="6" t="str">
        <f t="shared" si="14"/>
        <v>10</v>
      </c>
      <c r="BI157" s="191"/>
      <c r="BJ157" s="188"/>
      <c r="BK157" s="46"/>
      <c r="BL157" s="62"/>
      <c r="BM157" s="62"/>
      <c r="BN157" s="62"/>
      <c r="BO157" s="62"/>
      <c r="BP157" s="10"/>
      <c r="BQ157" s="6"/>
      <c r="BR157" s="6"/>
      <c r="BS157" s="6"/>
      <c r="BT157" s="6"/>
    </row>
    <row r="158" spans="1:72" ht="16.5">
      <c r="A158" s="191"/>
      <c r="B158" s="188"/>
      <c r="C158" s="58">
        <v>41599</v>
      </c>
      <c r="D158" s="62">
        <v>24.8</v>
      </c>
      <c r="E158" s="62">
        <v>28</v>
      </c>
      <c r="F158" s="62">
        <v>2.3</v>
      </c>
      <c r="G158" s="62">
        <v>22.2</v>
      </c>
      <c r="H158" s="10">
        <f t="shared" si="0"/>
        <v>7.25</v>
      </c>
      <c r="I158" s="6" t="str">
        <f t="shared" si="1"/>
        <v>10</v>
      </c>
      <c r="J158" s="6" t="str">
        <f t="shared" si="2"/>
        <v>3</v>
      </c>
      <c r="K158" s="6" t="str">
        <f t="shared" si="3"/>
        <v>6</v>
      </c>
      <c r="L158" s="6" t="str">
        <f t="shared" si="4"/>
        <v>10</v>
      </c>
      <c r="M158" s="191"/>
      <c r="N158" s="188"/>
      <c r="O158" s="58"/>
      <c r="P158" s="72" t="s">
        <v>17</v>
      </c>
      <c r="Q158" s="72" t="s">
        <v>17</v>
      </c>
      <c r="R158" s="72" t="s">
        <v>17</v>
      </c>
      <c r="S158" s="72" t="s">
        <v>17</v>
      </c>
      <c r="T158" s="71" t="s">
        <v>17</v>
      </c>
      <c r="U158" s="71" t="s">
        <v>17</v>
      </c>
      <c r="V158" s="71" t="s">
        <v>17</v>
      </c>
      <c r="W158" s="71" t="s">
        <v>17</v>
      </c>
      <c r="X158" s="71" t="s">
        <v>17</v>
      </c>
      <c r="Y158" s="191"/>
      <c r="Z158" s="188"/>
      <c r="AA158" s="58">
        <v>41599</v>
      </c>
      <c r="AB158" s="62">
        <v>17.2</v>
      </c>
      <c r="AC158" s="62">
        <v>22.8</v>
      </c>
      <c r="AD158" s="62">
        <v>2.7</v>
      </c>
      <c r="AE158" s="62">
        <v>18.5</v>
      </c>
      <c r="AF158" s="10">
        <f>(AG158+AH158+AI158+AJ158)/4</f>
        <v>7.25</v>
      </c>
      <c r="AG158" s="6" t="str">
        <f>IF(AB158&lt;=3,"1",IF(AB158&lt;5,"3",IF(AB158&lt;=15,"6",IF(AB158&gt;15,"10"))))</f>
        <v>10</v>
      </c>
      <c r="AH158" s="6" t="str">
        <f>IF(AC158&lt;=20,"1",IF(AC158&lt;=49,"3",IF(AC158&lt;=100,"6",IF(AC158&gt;100,"10"))))</f>
        <v>3</v>
      </c>
      <c r="AI158" s="6" t="str">
        <f>IF(AD158&gt;=6.5,"1",IF(AD158&gt;=4.6,"3",IF(AD158&gt;=2,"6",IF(AD158&gt;=0,"10"))))</f>
        <v>6</v>
      </c>
      <c r="AJ158" s="6" t="str">
        <f>IF(AE158&lt;=0.5,"1",IF(AE158&lt;1,"3",IF(AE158&lt;=3,"6",IF(AE158&gt;=3,"10"))))</f>
        <v>10</v>
      </c>
      <c r="AK158" s="191"/>
      <c r="AL158" s="188"/>
      <c r="AM158" s="58">
        <v>41599</v>
      </c>
      <c r="AN158" s="62">
        <v>6</v>
      </c>
      <c r="AO158" s="62">
        <v>42.8</v>
      </c>
      <c r="AP158" s="62">
        <v>3.9</v>
      </c>
      <c r="AQ158" s="62">
        <v>16.6</v>
      </c>
      <c r="AR158" s="10">
        <f t="shared" si="5"/>
        <v>6.25</v>
      </c>
      <c r="AS158" s="6" t="str">
        <f t="shared" si="6"/>
        <v>6</v>
      </c>
      <c r="AT158" s="6" t="str">
        <f t="shared" si="7"/>
        <v>3</v>
      </c>
      <c r="AU158" s="6" t="str">
        <f t="shared" si="8"/>
        <v>6</v>
      </c>
      <c r="AV158" s="6" t="str">
        <f t="shared" si="9"/>
        <v>10</v>
      </c>
      <c r="AW158" s="191"/>
      <c r="AX158" s="188"/>
      <c r="AY158" s="58">
        <v>41599</v>
      </c>
      <c r="AZ158" s="62">
        <v>6.2</v>
      </c>
      <c r="BA158" s="62">
        <v>30.9</v>
      </c>
      <c r="BB158" s="62">
        <v>5.3</v>
      </c>
      <c r="BC158" s="62">
        <v>8.61</v>
      </c>
      <c r="BD158" s="10">
        <f t="shared" si="10"/>
        <v>5.5</v>
      </c>
      <c r="BE158" s="6" t="str">
        <f t="shared" si="11"/>
        <v>6</v>
      </c>
      <c r="BF158" s="6" t="str">
        <f t="shared" si="12"/>
        <v>3</v>
      </c>
      <c r="BG158" s="6" t="str">
        <f t="shared" si="13"/>
        <v>3</v>
      </c>
      <c r="BH158" s="6" t="str">
        <f t="shared" si="14"/>
        <v>10</v>
      </c>
      <c r="BI158" s="191"/>
      <c r="BJ158" s="188"/>
      <c r="BK158" s="58"/>
      <c r="BL158" s="62"/>
      <c r="BM158" s="62"/>
      <c r="BN158" s="62"/>
      <c r="BO158" s="62"/>
      <c r="BP158" s="10"/>
      <c r="BQ158" s="6"/>
      <c r="BR158" s="6"/>
      <c r="BS158" s="6"/>
      <c r="BT158" s="6"/>
    </row>
    <row r="159" spans="1:72" ht="17.25" thickBot="1">
      <c r="A159" s="192"/>
      <c r="B159" s="189"/>
      <c r="C159" s="5">
        <v>41627</v>
      </c>
      <c r="D159" s="62">
        <v>38.6</v>
      </c>
      <c r="E159" s="62">
        <v>40.1</v>
      </c>
      <c r="F159" s="62">
        <v>0.8</v>
      </c>
      <c r="G159" s="62">
        <v>23.5</v>
      </c>
      <c r="H159" s="65">
        <f t="shared" si="0"/>
        <v>8.25</v>
      </c>
      <c r="I159" s="6" t="str">
        <f t="shared" si="1"/>
        <v>10</v>
      </c>
      <c r="J159" s="6" t="str">
        <f t="shared" si="2"/>
        <v>3</v>
      </c>
      <c r="K159" s="6" t="str">
        <f t="shared" si="3"/>
        <v>10</v>
      </c>
      <c r="L159" s="6" t="str">
        <f t="shared" si="4"/>
        <v>10</v>
      </c>
      <c r="M159" s="192"/>
      <c r="N159" s="189"/>
      <c r="O159" s="59"/>
      <c r="P159" s="72" t="s">
        <v>17</v>
      </c>
      <c r="Q159" s="72" t="s">
        <v>17</v>
      </c>
      <c r="R159" s="72" t="s">
        <v>17</v>
      </c>
      <c r="S159" s="72" t="s">
        <v>17</v>
      </c>
      <c r="T159" s="71" t="s">
        <v>17</v>
      </c>
      <c r="U159" s="71" t="s">
        <v>17</v>
      </c>
      <c r="V159" s="71" t="s">
        <v>17</v>
      </c>
      <c r="W159" s="71" t="s">
        <v>17</v>
      </c>
      <c r="X159" s="71" t="s">
        <v>17</v>
      </c>
      <c r="Y159" s="192"/>
      <c r="Z159" s="189"/>
      <c r="AA159" s="5">
        <v>41627</v>
      </c>
      <c r="AB159" s="62">
        <v>38.9</v>
      </c>
      <c r="AC159" s="62">
        <v>35.2</v>
      </c>
      <c r="AD159" s="62">
        <v>1.9</v>
      </c>
      <c r="AE159" s="62">
        <v>29.7</v>
      </c>
      <c r="AF159" s="65">
        <f>(AG159+AH159+AI159+AJ159)/4</f>
        <v>8.25</v>
      </c>
      <c r="AG159" s="6" t="str">
        <f>IF(AB159&lt;=3,"1",IF(AB159&lt;5,"3",IF(AB159&lt;=15,"6",IF(AB159&gt;15,"10"))))</f>
        <v>10</v>
      </c>
      <c r="AH159" s="6" t="str">
        <f>IF(AC159&lt;=20,"1",IF(AC159&lt;=49,"3",IF(AC159&lt;=100,"6",IF(AC159&gt;100,"10"))))</f>
        <v>3</v>
      </c>
      <c r="AI159" s="6" t="str">
        <f>IF(AD159&gt;=6.5,"1",IF(AD159&gt;=4.6,"3",IF(AD159&gt;=2,"6",IF(AD159&gt;=0,"10"))))</f>
        <v>10</v>
      </c>
      <c r="AJ159" s="6" t="str">
        <f>IF(AE159&lt;=0.5,"1",IF(AE159&lt;1,"3",IF(AE159&lt;=3,"6",IF(AE159&gt;=3,"10"))))</f>
        <v>10</v>
      </c>
      <c r="AK159" s="192"/>
      <c r="AL159" s="189"/>
      <c r="AM159" s="5">
        <v>41627</v>
      </c>
      <c r="AN159" s="62">
        <v>13.4</v>
      </c>
      <c r="AO159" s="62">
        <v>46.4</v>
      </c>
      <c r="AP159" s="62">
        <v>4</v>
      </c>
      <c r="AQ159" s="62">
        <v>22.4</v>
      </c>
      <c r="AR159" s="65">
        <f t="shared" si="5"/>
        <v>6.25</v>
      </c>
      <c r="AS159" s="6" t="str">
        <f t="shared" si="6"/>
        <v>6</v>
      </c>
      <c r="AT159" s="6" t="str">
        <f t="shared" si="7"/>
        <v>3</v>
      </c>
      <c r="AU159" s="6" t="str">
        <f t="shared" si="8"/>
        <v>6</v>
      </c>
      <c r="AV159" s="6" t="str">
        <f t="shared" si="9"/>
        <v>10</v>
      </c>
      <c r="AW159" s="192"/>
      <c r="AX159" s="189"/>
      <c r="AY159" s="5">
        <v>41627</v>
      </c>
      <c r="AZ159" s="62">
        <v>6.8</v>
      </c>
      <c r="BA159" s="62">
        <v>56.2</v>
      </c>
      <c r="BB159" s="62">
        <v>8</v>
      </c>
      <c r="BC159" s="62">
        <v>8.65</v>
      </c>
      <c r="BD159" s="65">
        <f t="shared" si="10"/>
        <v>5.75</v>
      </c>
      <c r="BE159" s="6" t="str">
        <f t="shared" si="11"/>
        <v>6</v>
      </c>
      <c r="BF159" s="6" t="str">
        <f t="shared" si="12"/>
        <v>6</v>
      </c>
      <c r="BG159" s="6" t="str">
        <f t="shared" si="13"/>
        <v>1</v>
      </c>
      <c r="BH159" s="6" t="str">
        <f t="shared" si="14"/>
        <v>10</v>
      </c>
      <c r="BI159" s="192"/>
      <c r="BJ159" s="189"/>
      <c r="BK159" s="5"/>
      <c r="BL159" s="62"/>
      <c r="BM159" s="62"/>
      <c r="BN159" s="62"/>
      <c r="BO159" s="62"/>
      <c r="BP159" s="65"/>
      <c r="BQ159" s="6"/>
      <c r="BR159" s="6"/>
      <c r="BS159" s="6"/>
      <c r="BT159" s="6"/>
    </row>
    <row r="160" spans="1:72" ht="18" thickBot="1" thickTop="1">
      <c r="A160" s="19">
        <v>102</v>
      </c>
      <c r="B160" s="15" t="s">
        <v>10</v>
      </c>
      <c r="C160" s="51" t="s">
        <v>15</v>
      </c>
      <c r="D160" s="52">
        <f>AVERAGE(D148:D159)</f>
        <v>28.354545454545452</v>
      </c>
      <c r="E160" s="52">
        <f>AVERAGE(E148:E159)</f>
        <v>28.59090909090909</v>
      </c>
      <c r="F160" s="52">
        <f>AVERAGE(F148:F159)</f>
        <v>2.3181818181818183</v>
      </c>
      <c r="G160" s="52">
        <f>AVERAGE(G148:G159)</f>
        <v>28.64818181818182</v>
      </c>
      <c r="H160" s="18">
        <f>AVERAGE(H148:H159)</f>
        <v>7.4772727272727275</v>
      </c>
      <c r="I160" s="17" t="str">
        <f>IF(D160&lt;3,"1",IF(D160&lt;5,"3",IF(D160&lt;=15,"6",IF(D160&gt;15,"10"))))</f>
        <v>10</v>
      </c>
      <c r="J160" s="17" t="str">
        <f>IF(E160&lt;20,"1",IF(E160&lt;=49,"3",IF(E160&lt;=100,"6",IF(E160&gt;100,"10"))))</f>
        <v>3</v>
      </c>
      <c r="K160" s="17" t="str">
        <f>IF(F160&gt;6.5,"1",IF(F160&gt;=4.6,"3",IF(F160&gt;=2,"6",IF(F160&gt;=0,"10"))))</f>
        <v>6</v>
      </c>
      <c r="L160" s="17" t="str">
        <f>IF(G160&lt;0.5,"1",IF(G160&lt;1,"3",IF(G160&lt;=3,"6",IF(G160&gt;=3,"10"))))</f>
        <v>10</v>
      </c>
      <c r="M160" s="19">
        <v>102</v>
      </c>
      <c r="N160" s="15" t="s">
        <v>10</v>
      </c>
      <c r="O160" s="51" t="s">
        <v>15</v>
      </c>
      <c r="P160" s="52" t="s">
        <v>17</v>
      </c>
      <c r="Q160" s="52" t="s">
        <v>17</v>
      </c>
      <c r="R160" s="52" t="s">
        <v>17</v>
      </c>
      <c r="S160" s="52" t="s">
        <v>17</v>
      </c>
      <c r="T160" s="18" t="s">
        <v>17</v>
      </c>
      <c r="U160" s="17" t="s">
        <v>17</v>
      </c>
      <c r="V160" s="17" t="s">
        <v>17</v>
      </c>
      <c r="W160" s="17" t="s">
        <v>17</v>
      </c>
      <c r="X160" s="17" t="s">
        <v>17</v>
      </c>
      <c r="Y160" s="19">
        <v>102</v>
      </c>
      <c r="Z160" s="15" t="s">
        <v>10</v>
      </c>
      <c r="AA160" s="51" t="s">
        <v>15</v>
      </c>
      <c r="AB160" s="52">
        <f>AVERAGE(AB148:AB159)</f>
        <v>18.119999999999997</v>
      </c>
      <c r="AC160" s="52">
        <f>AVERAGE(AC148:AC159)</f>
        <v>29.659999999999997</v>
      </c>
      <c r="AD160" s="52">
        <f>AVERAGE(AD148:AD159)</f>
        <v>4.119999999999999</v>
      </c>
      <c r="AE160" s="52">
        <f>AVERAGE(AE148:AE159)</f>
        <v>21.66</v>
      </c>
      <c r="AF160" s="18">
        <f>AVERAGE(AF148:AF159)</f>
        <v>6.9</v>
      </c>
      <c r="AG160" s="17" t="str">
        <f>IF(AB160&lt;3,"1",IF(AB160&lt;5,"3",IF(AB160&lt;=15,"6",IF(AB160&gt;15,"10"))))</f>
        <v>10</v>
      </c>
      <c r="AH160" s="17" t="str">
        <f>IF(AC160&lt;20,"1",IF(AC160&lt;=49,"3",IF(AC160&lt;=100,"6",IF(AC160&gt;100,"10"))))</f>
        <v>3</v>
      </c>
      <c r="AI160" s="17" t="str">
        <f>IF(AD160&gt;6.5,"1",IF(AD160&gt;=4.6,"3",IF(AD160&gt;=2,"6",IF(AD160&gt;=0,"10"))))</f>
        <v>6</v>
      </c>
      <c r="AJ160" s="17" t="str">
        <f>IF(AE160&lt;0.5,"1",IF(AE160&lt;1,"3",IF(AE160&lt;=3,"6",IF(AE160&gt;=3,"10"))))</f>
        <v>10</v>
      </c>
      <c r="AK160" s="19">
        <v>102</v>
      </c>
      <c r="AL160" s="15" t="s">
        <v>10</v>
      </c>
      <c r="AM160" s="51" t="s">
        <v>15</v>
      </c>
      <c r="AN160" s="52">
        <f>AVERAGE(AN148:AN159)</f>
        <v>11.266666666666667</v>
      </c>
      <c r="AO160" s="52">
        <f>AVERAGE(AO148:AO159)</f>
        <v>30.688888888888883</v>
      </c>
      <c r="AP160" s="52">
        <f>AVERAGE(AP148:AP159)</f>
        <v>5.233333333333333</v>
      </c>
      <c r="AQ160" s="52">
        <f>AVERAGE(AQ148:AQ159)</f>
        <v>13.128888888888888</v>
      </c>
      <c r="AR160" s="18">
        <f>AVERAGE(AR148:AR159)</f>
        <v>5.722222222222222</v>
      </c>
      <c r="AS160" s="17" t="str">
        <f>IF(AN160&lt;3,"1",IF(AN160&lt;5,"3",IF(AN160&lt;=15,"6",IF(AN160&gt;15,"10"))))</f>
        <v>6</v>
      </c>
      <c r="AT160" s="17" t="str">
        <f>IF(AO160&lt;20,"1",IF(AO160&lt;=49,"3",IF(AO160&lt;=100,"6",IF(AO160&gt;100,"10"))))</f>
        <v>3</v>
      </c>
      <c r="AU160" s="17" t="str">
        <f>IF(AP160&gt;6.5,"1",IF(AP160&gt;=4.6,"3",IF(AP160&gt;=2,"6",IF(AP160&gt;=0,"10"))))</f>
        <v>3</v>
      </c>
      <c r="AV160" s="17" t="str">
        <f>IF(AQ160&lt;0.5,"1",IF(AQ160&lt;1,"3",IF(AQ160&lt;=3,"6",IF(AQ160&gt;=3,"10"))))</f>
        <v>10</v>
      </c>
      <c r="AW160" s="19">
        <v>102</v>
      </c>
      <c r="AX160" s="15" t="s">
        <v>10</v>
      </c>
      <c r="AY160" s="51" t="s">
        <v>15</v>
      </c>
      <c r="AZ160" s="52">
        <f>AVERAGE(AZ148:AZ159)</f>
        <v>10.022222222222222</v>
      </c>
      <c r="BA160" s="52">
        <f>AVERAGE(BA148:BA159)</f>
        <v>57.1888888888889</v>
      </c>
      <c r="BB160" s="52">
        <f>AVERAGE(BB148:BB159)</f>
        <v>7.155555555555555</v>
      </c>
      <c r="BC160" s="52">
        <f>AVERAGE(BC148:BC159)</f>
        <v>2.9111111111111105</v>
      </c>
      <c r="BD160" s="18">
        <f>AVERAGE(BD148:BD159)</f>
        <v>4.583333333333333</v>
      </c>
      <c r="BE160" s="17" t="str">
        <f>IF(AZ160&lt;3,"1",IF(AZ160&lt;5,"3",IF(AZ160&lt;=15,"6",IF(AZ160&gt;15,"10"))))</f>
        <v>6</v>
      </c>
      <c r="BF160" s="17" t="str">
        <f>IF(BA160&lt;20,"1",IF(BA160&lt;=49,"3",IF(BA160&lt;=100,"6",IF(BA160&gt;100,"10"))))</f>
        <v>6</v>
      </c>
      <c r="BG160" s="17" t="str">
        <f>IF(BB160&gt;6.5,"1",IF(BB160&gt;=4.6,"3",IF(BB160&gt;=2,"6",IF(BB160&gt;=0,"10"))))</f>
        <v>1</v>
      </c>
      <c r="BH160" s="17" t="str">
        <f>IF(BC160&lt;0.5,"1",IF(BC160&lt;1,"3",IF(BC160&lt;=3,"6",IF(BC160&gt;=3,"10"))))</f>
        <v>6</v>
      </c>
      <c r="BI160" s="19">
        <v>102</v>
      </c>
      <c r="BJ160" s="15" t="s">
        <v>10</v>
      </c>
      <c r="BK160" s="51"/>
      <c r="BL160" s="52"/>
      <c r="BM160" s="52"/>
      <c r="BN160" s="52"/>
      <c r="BO160" s="52"/>
      <c r="BP160" s="18"/>
      <c r="BQ160" s="17"/>
      <c r="BR160" s="17"/>
      <c r="BS160" s="17"/>
      <c r="BT160" s="17"/>
    </row>
    <row r="161" spans="1:72" ht="17.25" thickTop="1">
      <c r="A161" s="190">
        <v>103</v>
      </c>
      <c r="B161" s="187" t="s">
        <v>10</v>
      </c>
      <c r="C161" s="5">
        <v>41645</v>
      </c>
      <c r="D161" s="62">
        <v>84.9</v>
      </c>
      <c r="E161" s="62">
        <v>41</v>
      </c>
      <c r="F161" s="62">
        <v>1.5</v>
      </c>
      <c r="G161" s="62">
        <v>29.8</v>
      </c>
      <c r="H161" s="65">
        <v>8.25</v>
      </c>
      <c r="I161" s="6" t="s">
        <v>11</v>
      </c>
      <c r="J161" s="6" t="s">
        <v>12</v>
      </c>
      <c r="K161" s="6" t="s">
        <v>11</v>
      </c>
      <c r="L161" s="6" t="s">
        <v>11</v>
      </c>
      <c r="M161" s="190">
        <v>103</v>
      </c>
      <c r="N161" s="187" t="s">
        <v>10</v>
      </c>
      <c r="O161" s="5">
        <v>41645</v>
      </c>
      <c r="P161" s="62">
        <v>80.7</v>
      </c>
      <c r="Q161" s="62">
        <v>43.2</v>
      </c>
      <c r="R161" s="62">
        <v>0.5</v>
      </c>
      <c r="S161" s="62">
        <v>33.9</v>
      </c>
      <c r="T161" s="65">
        <v>8.25</v>
      </c>
      <c r="U161" s="6" t="s">
        <v>11</v>
      </c>
      <c r="V161" s="6" t="s">
        <v>12</v>
      </c>
      <c r="W161" s="6" t="s">
        <v>11</v>
      </c>
      <c r="X161" s="6" t="s">
        <v>11</v>
      </c>
      <c r="Y161" s="190">
        <v>103</v>
      </c>
      <c r="Z161" s="187" t="s">
        <v>10</v>
      </c>
      <c r="AA161" s="61">
        <v>41645</v>
      </c>
      <c r="AB161" s="62">
        <v>44.6</v>
      </c>
      <c r="AC161" s="62">
        <v>46.8</v>
      </c>
      <c r="AD161" s="62">
        <v>2.4</v>
      </c>
      <c r="AE161" s="62">
        <v>64</v>
      </c>
      <c r="AF161" s="64">
        <v>7.25</v>
      </c>
      <c r="AG161" s="6" t="s">
        <v>11</v>
      </c>
      <c r="AH161" s="6" t="s">
        <v>12</v>
      </c>
      <c r="AI161" s="6" t="s">
        <v>13</v>
      </c>
      <c r="AJ161" s="6" t="s">
        <v>11</v>
      </c>
      <c r="AK161" s="190">
        <v>103</v>
      </c>
      <c r="AL161" s="187" t="s">
        <v>10</v>
      </c>
      <c r="AM161" s="61">
        <v>41645</v>
      </c>
      <c r="AN161" s="62">
        <v>31.6</v>
      </c>
      <c r="AO161" s="62">
        <v>56.1</v>
      </c>
      <c r="AP161" s="62">
        <v>6</v>
      </c>
      <c r="AQ161" s="62">
        <v>24.7</v>
      </c>
      <c r="AR161" s="65">
        <v>7.25</v>
      </c>
      <c r="AS161" s="6" t="s">
        <v>11</v>
      </c>
      <c r="AT161" s="6" t="s">
        <v>13</v>
      </c>
      <c r="AU161" s="6" t="s">
        <v>12</v>
      </c>
      <c r="AV161" s="6" t="s">
        <v>11</v>
      </c>
      <c r="AW161" s="190">
        <v>103</v>
      </c>
      <c r="AX161" s="187" t="s">
        <v>10</v>
      </c>
      <c r="AY161" s="5">
        <v>41645</v>
      </c>
      <c r="AZ161" s="62">
        <v>7.5</v>
      </c>
      <c r="BA161" s="62">
        <v>36.8</v>
      </c>
      <c r="BB161" s="62">
        <v>4.5</v>
      </c>
      <c r="BC161" s="62">
        <v>1.73</v>
      </c>
      <c r="BD161" s="65">
        <v>5.25</v>
      </c>
      <c r="BE161" s="6" t="s">
        <v>13</v>
      </c>
      <c r="BF161" s="6" t="s">
        <v>12</v>
      </c>
      <c r="BG161" s="6" t="s">
        <v>13</v>
      </c>
      <c r="BH161" s="6" t="s">
        <v>13</v>
      </c>
      <c r="BI161" s="190">
        <v>103</v>
      </c>
      <c r="BJ161" s="187" t="s">
        <v>10</v>
      </c>
      <c r="BK161" s="61">
        <v>41645</v>
      </c>
      <c r="BL161" s="62">
        <v>203</v>
      </c>
      <c r="BM161" s="62">
        <v>95.2</v>
      </c>
      <c r="BN161" s="62">
        <v>0.8</v>
      </c>
      <c r="BO161" s="62">
        <v>76.1</v>
      </c>
      <c r="BP161" s="87">
        <f>(BQ161+BR161+BS161+BT161)/4</f>
        <v>9</v>
      </c>
      <c r="BQ161" s="6" t="str">
        <f>IF(BL161&lt;=3,"1",IF(BL161&lt;5,"3",IF(BL161&lt;=15,"6",IF(BL161&gt;15,"10"))))</f>
        <v>10</v>
      </c>
      <c r="BR161" s="6" t="str">
        <f>IF(BM161&lt;=20,"1",IF(BM161&lt;=49.9,"3",IF(BM161&lt;=100,"6",IF(BM161&gt;100,"10"))))</f>
        <v>6</v>
      </c>
      <c r="BS161" s="6" t="str">
        <f>IF(BN161&gt;=6.5,"1",IF(BN161&gt;=4.6,"3",IF(BN161&gt;=2,"6",IF(BN161&gt;=0,"10"))))</f>
        <v>10</v>
      </c>
      <c r="BT161" s="6" t="str">
        <f>IF(BO161&lt;=0.5,"1",IF(BO161&lt;1,"3",IF(BO161&lt;=3,"6",IF(BO161&gt;=3,"10"))))</f>
        <v>10</v>
      </c>
    </row>
    <row r="162" spans="1:72" ht="16.5">
      <c r="A162" s="191"/>
      <c r="B162" s="188"/>
      <c r="C162" s="5">
        <v>41681</v>
      </c>
      <c r="D162" s="62">
        <v>11.1</v>
      </c>
      <c r="E162" s="62">
        <v>22.9</v>
      </c>
      <c r="F162" s="62">
        <v>5</v>
      </c>
      <c r="G162" s="62">
        <v>12</v>
      </c>
      <c r="H162" s="65">
        <v>5.5</v>
      </c>
      <c r="I162" s="6" t="s">
        <v>13</v>
      </c>
      <c r="J162" s="6" t="s">
        <v>12</v>
      </c>
      <c r="K162" s="6" t="s">
        <v>12</v>
      </c>
      <c r="L162" s="6" t="s">
        <v>11</v>
      </c>
      <c r="M162" s="191"/>
      <c r="N162" s="188"/>
      <c r="O162" s="5" t="s">
        <v>17</v>
      </c>
      <c r="P162" s="62" t="s">
        <v>17</v>
      </c>
      <c r="Q162" s="62" t="s">
        <v>17</v>
      </c>
      <c r="R162" s="62" t="s">
        <v>17</v>
      </c>
      <c r="S162" s="62" t="s">
        <v>17</v>
      </c>
      <c r="T162" s="65" t="s">
        <v>17</v>
      </c>
      <c r="U162" s="6" t="s">
        <v>17</v>
      </c>
      <c r="V162" s="6" t="s">
        <v>17</v>
      </c>
      <c r="W162" s="6" t="s">
        <v>17</v>
      </c>
      <c r="X162" s="6" t="s">
        <v>17</v>
      </c>
      <c r="Y162" s="191"/>
      <c r="Z162" s="188"/>
      <c r="AA162" s="61">
        <v>41681</v>
      </c>
      <c r="AB162" s="62">
        <v>7.6</v>
      </c>
      <c r="AC162" s="62">
        <v>21.4</v>
      </c>
      <c r="AD162" s="62">
        <v>9.4</v>
      </c>
      <c r="AE162" s="62">
        <v>14.6</v>
      </c>
      <c r="AF162" s="64">
        <v>5</v>
      </c>
      <c r="AG162" s="6" t="s">
        <v>13</v>
      </c>
      <c r="AH162" s="6" t="s">
        <v>12</v>
      </c>
      <c r="AI162" s="6" t="s">
        <v>14</v>
      </c>
      <c r="AJ162" s="6" t="s">
        <v>11</v>
      </c>
      <c r="AK162" s="191"/>
      <c r="AL162" s="188"/>
      <c r="AM162" s="61">
        <v>41681</v>
      </c>
      <c r="AN162" s="62">
        <v>6.4</v>
      </c>
      <c r="AO162" s="62">
        <v>38.9</v>
      </c>
      <c r="AP162" s="62">
        <v>7.9</v>
      </c>
      <c r="AQ162" s="62">
        <v>12.7</v>
      </c>
      <c r="AR162" s="65">
        <v>5</v>
      </c>
      <c r="AS162" s="6" t="s">
        <v>13</v>
      </c>
      <c r="AT162" s="6" t="s">
        <v>12</v>
      </c>
      <c r="AU162" s="6" t="s">
        <v>14</v>
      </c>
      <c r="AV162" s="6" t="s">
        <v>11</v>
      </c>
      <c r="AW162" s="191"/>
      <c r="AX162" s="188"/>
      <c r="AY162" s="5">
        <v>41681</v>
      </c>
      <c r="AZ162" s="62">
        <v>6.1</v>
      </c>
      <c r="BA162" s="62">
        <v>60.1</v>
      </c>
      <c r="BB162" s="62">
        <v>9.4</v>
      </c>
      <c r="BC162" s="62">
        <v>6.03</v>
      </c>
      <c r="BD162" s="65">
        <v>5.75</v>
      </c>
      <c r="BE162" s="6" t="s">
        <v>13</v>
      </c>
      <c r="BF162" s="6" t="s">
        <v>13</v>
      </c>
      <c r="BG162" s="6" t="s">
        <v>14</v>
      </c>
      <c r="BH162" s="6" t="s">
        <v>11</v>
      </c>
      <c r="BI162" s="191"/>
      <c r="BJ162" s="188"/>
      <c r="BK162" s="61">
        <v>41681</v>
      </c>
      <c r="BL162" s="62">
        <v>14.2</v>
      </c>
      <c r="BM162" s="62">
        <v>15.4</v>
      </c>
      <c r="BN162" s="62">
        <v>3.8</v>
      </c>
      <c r="BO162" s="62">
        <v>45.3</v>
      </c>
      <c r="BP162" s="87">
        <f>(BQ162+BR162+BS162+BT162)/4</f>
        <v>5.75</v>
      </c>
      <c r="BQ162" s="6" t="str">
        <f>IF(BL162&lt;=3,"1",IF(BL162&lt;5,"3",IF(BL162&lt;=15,"6",IF(BL162&gt;15,"10"))))</f>
        <v>6</v>
      </c>
      <c r="BR162" s="6" t="str">
        <f aca="true" t="shared" si="15" ref="BR162:BR172">IF(BM162&lt;=20,"1",IF(BM162&lt;=49.9,"3",IF(BM162&lt;=100,"6",IF(BM162&gt;100,"10"))))</f>
        <v>1</v>
      </c>
      <c r="BS162" s="6" t="str">
        <f aca="true" t="shared" si="16" ref="BS162:BS172">IF(BN162&gt;=6.5,"1",IF(BN162&gt;=4.6,"3",IF(BN162&gt;=2,"6",IF(BN162&gt;=0,"10"))))</f>
        <v>6</v>
      </c>
      <c r="BT162" s="6" t="str">
        <f aca="true" t="shared" si="17" ref="BT162:BT172">IF(BO162&lt;=0.5,"1",IF(BO162&lt;1,"3",IF(BO162&lt;=3,"6",IF(BO162&gt;=3,"10"))))</f>
        <v>10</v>
      </c>
    </row>
    <row r="163" spans="1:72" ht="16.5">
      <c r="A163" s="191"/>
      <c r="B163" s="188"/>
      <c r="C163" s="5">
        <v>41717</v>
      </c>
      <c r="D163" s="62">
        <v>75.3</v>
      </c>
      <c r="E163" s="62">
        <v>40</v>
      </c>
      <c r="F163" s="62">
        <v>0.2</v>
      </c>
      <c r="G163" s="62">
        <v>18.6</v>
      </c>
      <c r="H163" s="65">
        <v>8.25</v>
      </c>
      <c r="I163" s="6" t="s">
        <v>11</v>
      </c>
      <c r="J163" s="6" t="s">
        <v>12</v>
      </c>
      <c r="K163" s="6" t="s">
        <v>11</v>
      </c>
      <c r="L163" s="6" t="s">
        <v>11</v>
      </c>
      <c r="M163" s="191"/>
      <c r="N163" s="188"/>
      <c r="O163" s="5">
        <v>41717</v>
      </c>
      <c r="P163" s="62">
        <v>44.9</v>
      </c>
      <c r="Q163" s="62">
        <v>30</v>
      </c>
      <c r="R163" s="62">
        <v>0.3</v>
      </c>
      <c r="S163" s="62">
        <v>18.9</v>
      </c>
      <c r="T163" s="65">
        <v>8.25</v>
      </c>
      <c r="U163" s="6" t="s">
        <v>11</v>
      </c>
      <c r="V163" s="6" t="s">
        <v>12</v>
      </c>
      <c r="W163" s="6" t="s">
        <v>11</v>
      </c>
      <c r="X163" s="6" t="s">
        <v>11</v>
      </c>
      <c r="Y163" s="191"/>
      <c r="Z163" s="188"/>
      <c r="AA163" s="5">
        <v>41717</v>
      </c>
      <c r="AB163" s="62">
        <v>20.7</v>
      </c>
      <c r="AC163" s="62">
        <v>31</v>
      </c>
      <c r="AD163" s="62">
        <v>0.8</v>
      </c>
      <c r="AE163" s="62">
        <v>11.7</v>
      </c>
      <c r="AF163" s="64">
        <v>8.25</v>
      </c>
      <c r="AG163" s="6" t="s">
        <v>11</v>
      </c>
      <c r="AH163" s="6" t="s">
        <v>12</v>
      </c>
      <c r="AI163" s="6" t="s">
        <v>11</v>
      </c>
      <c r="AJ163" s="6" t="s">
        <v>11</v>
      </c>
      <c r="AK163" s="191"/>
      <c r="AL163" s="188"/>
      <c r="AM163" s="5">
        <v>41717</v>
      </c>
      <c r="AN163" s="62">
        <v>7.2</v>
      </c>
      <c r="AO163" s="62">
        <v>45</v>
      </c>
      <c r="AP163" s="62">
        <v>3.5</v>
      </c>
      <c r="AQ163" s="62">
        <v>3.26</v>
      </c>
      <c r="AR163" s="65">
        <v>6.25</v>
      </c>
      <c r="AS163" s="6" t="s">
        <v>13</v>
      </c>
      <c r="AT163" s="6" t="s">
        <v>12</v>
      </c>
      <c r="AU163" s="6" t="s">
        <v>13</v>
      </c>
      <c r="AV163" s="6" t="s">
        <v>11</v>
      </c>
      <c r="AW163" s="191"/>
      <c r="AX163" s="188"/>
      <c r="AY163" s="5">
        <v>41717</v>
      </c>
      <c r="AZ163" s="62">
        <v>7</v>
      </c>
      <c r="BA163" s="62">
        <v>18.2</v>
      </c>
      <c r="BB163" s="62">
        <v>23.6</v>
      </c>
      <c r="BC163" s="62">
        <v>0.71</v>
      </c>
      <c r="BD163" s="65">
        <v>2.75</v>
      </c>
      <c r="BE163" s="6" t="s">
        <v>13</v>
      </c>
      <c r="BF163" s="6" t="s">
        <v>14</v>
      </c>
      <c r="BG163" s="6" t="s">
        <v>14</v>
      </c>
      <c r="BH163" s="6" t="s">
        <v>12</v>
      </c>
      <c r="BI163" s="191"/>
      <c r="BJ163" s="188"/>
      <c r="BK163" s="61">
        <v>41717</v>
      </c>
      <c r="BL163" s="62">
        <v>154</v>
      </c>
      <c r="BM163" s="62">
        <v>68</v>
      </c>
      <c r="BN163" s="62">
        <v>0.2</v>
      </c>
      <c r="BO163" s="62">
        <v>25.7</v>
      </c>
      <c r="BP163" s="87">
        <f aca="true" t="shared" si="18" ref="BP163:BP172">(BQ163+BR163+BS163+BT163)/4</f>
        <v>9</v>
      </c>
      <c r="BQ163" s="6" t="str">
        <f aca="true" t="shared" si="19" ref="BQ163:BQ172">IF(BL163&lt;=3,"1",IF(BL163&lt;5,"3",IF(BL163&lt;=15,"6",IF(BL163&gt;15,"10"))))</f>
        <v>10</v>
      </c>
      <c r="BR163" s="6" t="str">
        <f t="shared" si="15"/>
        <v>6</v>
      </c>
      <c r="BS163" s="6" t="str">
        <f t="shared" si="16"/>
        <v>10</v>
      </c>
      <c r="BT163" s="6" t="str">
        <f t="shared" si="17"/>
        <v>10</v>
      </c>
    </row>
    <row r="164" spans="1:72" ht="16.5">
      <c r="A164" s="191"/>
      <c r="B164" s="188"/>
      <c r="C164" s="5">
        <v>41730</v>
      </c>
      <c r="D164" s="62">
        <v>28.6</v>
      </c>
      <c r="E164" s="62">
        <v>35</v>
      </c>
      <c r="F164" s="62">
        <v>5.5</v>
      </c>
      <c r="G164" s="62">
        <v>7.11</v>
      </c>
      <c r="H164" s="65">
        <v>6.5</v>
      </c>
      <c r="I164" s="6" t="s">
        <v>11</v>
      </c>
      <c r="J164" s="6" t="s">
        <v>12</v>
      </c>
      <c r="K164" s="6" t="s">
        <v>12</v>
      </c>
      <c r="L164" s="6" t="s">
        <v>11</v>
      </c>
      <c r="M164" s="191"/>
      <c r="N164" s="188"/>
      <c r="O164" s="5">
        <v>41730</v>
      </c>
      <c r="P164" s="62">
        <v>32.9</v>
      </c>
      <c r="Q164" s="62">
        <v>33.5</v>
      </c>
      <c r="R164" s="62">
        <v>5.7</v>
      </c>
      <c r="S164" s="62">
        <v>8.93</v>
      </c>
      <c r="T164" s="65">
        <v>6.5</v>
      </c>
      <c r="U164" s="6" t="s">
        <v>11</v>
      </c>
      <c r="V164" s="6" t="s">
        <v>12</v>
      </c>
      <c r="W164" s="6" t="s">
        <v>12</v>
      </c>
      <c r="X164" s="6" t="s">
        <v>11</v>
      </c>
      <c r="Y164" s="191"/>
      <c r="Z164" s="188"/>
      <c r="AA164" s="5">
        <v>41730</v>
      </c>
      <c r="AB164" s="62">
        <v>13.2</v>
      </c>
      <c r="AC164" s="62">
        <v>33.5</v>
      </c>
      <c r="AD164" s="62">
        <v>5.9</v>
      </c>
      <c r="AE164" s="62">
        <v>7.09</v>
      </c>
      <c r="AF164" s="64">
        <v>5.5</v>
      </c>
      <c r="AG164" s="6" t="s">
        <v>13</v>
      </c>
      <c r="AH164" s="6" t="s">
        <v>12</v>
      </c>
      <c r="AI164" s="6" t="s">
        <v>12</v>
      </c>
      <c r="AJ164" s="6" t="s">
        <v>11</v>
      </c>
      <c r="AK164" s="191"/>
      <c r="AL164" s="188"/>
      <c r="AM164" s="5">
        <v>41730</v>
      </c>
      <c r="AN164" s="62">
        <v>6.2</v>
      </c>
      <c r="AO164" s="62">
        <v>62.5</v>
      </c>
      <c r="AP164" s="62">
        <v>6.6</v>
      </c>
      <c r="AQ164" s="62">
        <v>3.84</v>
      </c>
      <c r="AR164" s="65">
        <v>5.75</v>
      </c>
      <c r="AS164" s="6" t="s">
        <v>13</v>
      </c>
      <c r="AT164" s="6" t="s">
        <v>13</v>
      </c>
      <c r="AU164" s="6" t="s">
        <v>14</v>
      </c>
      <c r="AV164" s="6" t="s">
        <v>11</v>
      </c>
      <c r="AW164" s="191"/>
      <c r="AX164" s="188"/>
      <c r="AY164" s="5">
        <v>41730</v>
      </c>
      <c r="AZ164" s="62">
        <v>6.6</v>
      </c>
      <c r="BA164" s="62">
        <v>48.4</v>
      </c>
      <c r="BB164" s="62">
        <v>7.6</v>
      </c>
      <c r="BC164" s="62">
        <v>1.7</v>
      </c>
      <c r="BD164" s="65">
        <v>4</v>
      </c>
      <c r="BE164" s="6" t="s">
        <v>13</v>
      </c>
      <c r="BF164" s="6" t="s">
        <v>12</v>
      </c>
      <c r="BG164" s="6" t="s">
        <v>14</v>
      </c>
      <c r="BH164" s="6" t="s">
        <v>13</v>
      </c>
      <c r="BI164" s="191"/>
      <c r="BJ164" s="188"/>
      <c r="BK164" s="61">
        <v>41730</v>
      </c>
      <c r="BL164" s="62">
        <v>6.2</v>
      </c>
      <c r="BM164" s="62">
        <v>50.8</v>
      </c>
      <c r="BN164" s="62">
        <v>5.2</v>
      </c>
      <c r="BO164" s="62">
        <v>44.2</v>
      </c>
      <c r="BP164" s="87">
        <f t="shared" si="18"/>
        <v>6.25</v>
      </c>
      <c r="BQ164" s="6" t="str">
        <f t="shared" si="19"/>
        <v>6</v>
      </c>
      <c r="BR164" s="6" t="str">
        <f t="shared" si="15"/>
        <v>6</v>
      </c>
      <c r="BS164" s="6" t="str">
        <f t="shared" si="16"/>
        <v>3</v>
      </c>
      <c r="BT164" s="6" t="str">
        <f t="shared" si="17"/>
        <v>10</v>
      </c>
    </row>
    <row r="165" spans="1:72" ht="16.5">
      <c r="A165" s="191"/>
      <c r="B165" s="188"/>
      <c r="C165" s="5">
        <v>41786</v>
      </c>
      <c r="D165" s="62">
        <v>77.4</v>
      </c>
      <c r="E165" s="62">
        <v>43.5</v>
      </c>
      <c r="F165" s="62">
        <v>1.2</v>
      </c>
      <c r="G165" s="62">
        <v>26.8</v>
      </c>
      <c r="H165" s="65">
        <v>8.25</v>
      </c>
      <c r="I165" s="6" t="s">
        <v>11</v>
      </c>
      <c r="J165" s="6" t="s">
        <v>12</v>
      </c>
      <c r="K165" s="6" t="s">
        <v>11</v>
      </c>
      <c r="L165" s="6" t="s">
        <v>11</v>
      </c>
      <c r="M165" s="191"/>
      <c r="N165" s="188"/>
      <c r="O165" s="5">
        <v>41786</v>
      </c>
      <c r="P165" s="62">
        <v>81</v>
      </c>
      <c r="Q165" s="62">
        <v>30</v>
      </c>
      <c r="R165" s="62">
        <v>1.9</v>
      </c>
      <c r="S165" s="62">
        <v>40.9</v>
      </c>
      <c r="T165" s="65">
        <v>8.25</v>
      </c>
      <c r="U165" s="6" t="s">
        <v>11</v>
      </c>
      <c r="V165" s="6" t="s">
        <v>12</v>
      </c>
      <c r="W165" s="6" t="s">
        <v>11</v>
      </c>
      <c r="X165" s="6" t="s">
        <v>11</v>
      </c>
      <c r="Y165" s="191"/>
      <c r="Z165" s="188"/>
      <c r="AA165" s="5">
        <v>41786</v>
      </c>
      <c r="AB165" s="62">
        <v>11.2</v>
      </c>
      <c r="AC165" s="62">
        <v>21.6</v>
      </c>
      <c r="AD165" s="62">
        <v>3.9</v>
      </c>
      <c r="AE165" s="62">
        <v>27.6</v>
      </c>
      <c r="AF165" s="64">
        <v>6.25</v>
      </c>
      <c r="AG165" s="6" t="s">
        <v>13</v>
      </c>
      <c r="AH165" s="6" t="s">
        <v>12</v>
      </c>
      <c r="AI165" s="6" t="s">
        <v>13</v>
      </c>
      <c r="AJ165" s="6" t="s">
        <v>11</v>
      </c>
      <c r="AK165" s="191"/>
      <c r="AL165" s="188"/>
      <c r="AM165" s="5">
        <v>41786</v>
      </c>
      <c r="AN165" s="62">
        <v>3.1</v>
      </c>
      <c r="AO165" s="62">
        <v>14.1</v>
      </c>
      <c r="AP165" s="62">
        <v>4.2</v>
      </c>
      <c r="AQ165" s="62">
        <v>0.46</v>
      </c>
      <c r="AR165" s="65">
        <v>2.75</v>
      </c>
      <c r="AS165" s="6" t="s">
        <v>12</v>
      </c>
      <c r="AT165" s="6" t="s">
        <v>14</v>
      </c>
      <c r="AU165" s="6" t="s">
        <v>13</v>
      </c>
      <c r="AV165" s="6" t="s">
        <v>14</v>
      </c>
      <c r="AW165" s="191"/>
      <c r="AX165" s="188"/>
      <c r="AY165" s="5">
        <v>41786</v>
      </c>
      <c r="AZ165" s="62">
        <v>7.6</v>
      </c>
      <c r="BA165" s="62">
        <v>23.8</v>
      </c>
      <c r="BB165" s="62">
        <v>4.6</v>
      </c>
      <c r="BC165" s="62">
        <v>11.2</v>
      </c>
      <c r="BD165" s="65">
        <v>5.5</v>
      </c>
      <c r="BE165" s="6" t="s">
        <v>13</v>
      </c>
      <c r="BF165" s="6" t="s">
        <v>12</v>
      </c>
      <c r="BG165" s="6" t="s">
        <v>12</v>
      </c>
      <c r="BH165" s="6" t="s">
        <v>11</v>
      </c>
      <c r="BI165" s="191"/>
      <c r="BJ165" s="188"/>
      <c r="BK165" s="61">
        <v>41786</v>
      </c>
      <c r="BL165" s="62">
        <v>17.8</v>
      </c>
      <c r="BM165" s="62">
        <v>11.4</v>
      </c>
      <c r="BN165" s="62">
        <v>2.2</v>
      </c>
      <c r="BO165" s="62">
        <v>52.8</v>
      </c>
      <c r="BP165" s="87">
        <f t="shared" si="18"/>
        <v>6.75</v>
      </c>
      <c r="BQ165" s="6" t="str">
        <f t="shared" si="19"/>
        <v>10</v>
      </c>
      <c r="BR165" s="6" t="str">
        <f t="shared" si="15"/>
        <v>1</v>
      </c>
      <c r="BS165" s="6" t="str">
        <f t="shared" si="16"/>
        <v>6</v>
      </c>
      <c r="BT165" s="6" t="str">
        <f t="shared" si="17"/>
        <v>10</v>
      </c>
    </row>
    <row r="166" spans="1:72" ht="16.5">
      <c r="A166" s="191"/>
      <c r="B166" s="188"/>
      <c r="C166" s="5">
        <v>41815</v>
      </c>
      <c r="D166" s="62">
        <v>13.8</v>
      </c>
      <c r="E166" s="62">
        <v>30.8</v>
      </c>
      <c r="F166" s="62">
        <v>2</v>
      </c>
      <c r="G166" s="62">
        <v>37</v>
      </c>
      <c r="H166" s="65">
        <v>6.25</v>
      </c>
      <c r="I166" s="6" t="s">
        <v>13</v>
      </c>
      <c r="J166" s="6" t="s">
        <v>12</v>
      </c>
      <c r="K166" s="6" t="s">
        <v>13</v>
      </c>
      <c r="L166" s="6" t="s">
        <v>11</v>
      </c>
      <c r="M166" s="191"/>
      <c r="N166" s="188"/>
      <c r="O166" s="5">
        <v>41815</v>
      </c>
      <c r="P166" s="62">
        <v>17.8</v>
      </c>
      <c r="Q166" s="62">
        <v>27.5</v>
      </c>
      <c r="R166" s="62">
        <v>2.5</v>
      </c>
      <c r="S166" s="62">
        <v>30</v>
      </c>
      <c r="T166" s="65">
        <v>7.25</v>
      </c>
      <c r="U166" s="6" t="s">
        <v>11</v>
      </c>
      <c r="V166" s="6" t="s">
        <v>12</v>
      </c>
      <c r="W166" s="6" t="s">
        <v>13</v>
      </c>
      <c r="X166" s="6" t="s">
        <v>11</v>
      </c>
      <c r="Y166" s="191"/>
      <c r="Z166" s="188"/>
      <c r="AA166" s="5">
        <v>41815</v>
      </c>
      <c r="AB166" s="62">
        <v>12.4</v>
      </c>
      <c r="AC166" s="62">
        <v>27.1</v>
      </c>
      <c r="AD166" s="62">
        <v>2.1</v>
      </c>
      <c r="AE166" s="62">
        <v>20.1</v>
      </c>
      <c r="AF166" s="64">
        <v>6.25</v>
      </c>
      <c r="AG166" s="6" t="s">
        <v>13</v>
      </c>
      <c r="AH166" s="6" t="s">
        <v>12</v>
      </c>
      <c r="AI166" s="6" t="s">
        <v>13</v>
      </c>
      <c r="AJ166" s="6" t="s">
        <v>11</v>
      </c>
      <c r="AK166" s="191"/>
      <c r="AL166" s="188"/>
      <c r="AM166" s="5">
        <v>41815</v>
      </c>
      <c r="AN166" s="62">
        <v>12.1</v>
      </c>
      <c r="AO166" s="62">
        <v>22.4</v>
      </c>
      <c r="AP166" s="62">
        <v>4.9</v>
      </c>
      <c r="AQ166" s="62">
        <v>5.35</v>
      </c>
      <c r="AR166" s="65">
        <v>5.5</v>
      </c>
      <c r="AS166" s="6" t="s">
        <v>13</v>
      </c>
      <c r="AT166" s="6" t="s">
        <v>12</v>
      </c>
      <c r="AU166" s="6" t="s">
        <v>12</v>
      </c>
      <c r="AV166" s="6" t="s">
        <v>11</v>
      </c>
      <c r="AW166" s="191"/>
      <c r="AX166" s="188"/>
      <c r="AY166" s="5">
        <v>41815</v>
      </c>
      <c r="AZ166" s="62">
        <v>6</v>
      </c>
      <c r="BA166" s="62">
        <v>24.1</v>
      </c>
      <c r="BB166" s="62">
        <v>7.1</v>
      </c>
      <c r="BC166" s="62">
        <v>0.32</v>
      </c>
      <c r="BD166" s="65">
        <v>2.75</v>
      </c>
      <c r="BE166" s="6" t="s">
        <v>13</v>
      </c>
      <c r="BF166" s="6" t="s">
        <v>12</v>
      </c>
      <c r="BG166" s="6" t="s">
        <v>14</v>
      </c>
      <c r="BH166" s="6" t="s">
        <v>14</v>
      </c>
      <c r="BI166" s="191"/>
      <c r="BJ166" s="188"/>
      <c r="BK166" s="61">
        <v>41815</v>
      </c>
      <c r="BL166" s="62">
        <v>63.9</v>
      </c>
      <c r="BM166" s="62">
        <v>24.1</v>
      </c>
      <c r="BN166" s="62">
        <v>0.2</v>
      </c>
      <c r="BO166" s="62">
        <v>90</v>
      </c>
      <c r="BP166" s="87">
        <f t="shared" si="18"/>
        <v>8.25</v>
      </c>
      <c r="BQ166" s="6" t="str">
        <f t="shared" si="19"/>
        <v>10</v>
      </c>
      <c r="BR166" s="6" t="str">
        <f t="shared" si="15"/>
        <v>3</v>
      </c>
      <c r="BS166" s="6" t="str">
        <f t="shared" si="16"/>
        <v>10</v>
      </c>
      <c r="BT166" s="6" t="str">
        <f t="shared" si="17"/>
        <v>10</v>
      </c>
    </row>
    <row r="167" spans="1:72" ht="16.5">
      <c r="A167" s="191"/>
      <c r="B167" s="188"/>
      <c r="C167" s="5">
        <v>41844</v>
      </c>
      <c r="D167" s="62">
        <v>25.7</v>
      </c>
      <c r="E167" s="62">
        <v>60.8</v>
      </c>
      <c r="F167" s="62">
        <v>1.4</v>
      </c>
      <c r="G167" s="62">
        <v>3.08</v>
      </c>
      <c r="H167" s="65">
        <v>9</v>
      </c>
      <c r="I167" s="6" t="s">
        <v>11</v>
      </c>
      <c r="J167" s="6" t="s">
        <v>13</v>
      </c>
      <c r="K167" s="6" t="s">
        <v>11</v>
      </c>
      <c r="L167" s="6" t="s">
        <v>11</v>
      </c>
      <c r="M167" s="191"/>
      <c r="N167" s="188"/>
      <c r="O167" s="5">
        <v>41844</v>
      </c>
      <c r="P167" s="62">
        <v>27.4</v>
      </c>
      <c r="Q167" s="62">
        <v>64.1</v>
      </c>
      <c r="R167" s="62">
        <v>1.1</v>
      </c>
      <c r="S167" s="62">
        <v>3.67</v>
      </c>
      <c r="T167" s="65">
        <v>9</v>
      </c>
      <c r="U167" s="6" t="s">
        <v>11</v>
      </c>
      <c r="V167" s="6" t="s">
        <v>13</v>
      </c>
      <c r="W167" s="6" t="s">
        <v>11</v>
      </c>
      <c r="X167" s="6" t="s">
        <v>11</v>
      </c>
      <c r="Y167" s="191"/>
      <c r="Z167" s="188"/>
      <c r="AA167" s="5">
        <v>41844</v>
      </c>
      <c r="AB167" s="62">
        <v>27</v>
      </c>
      <c r="AC167" s="62">
        <v>50.2</v>
      </c>
      <c r="AD167" s="62">
        <v>1.5</v>
      </c>
      <c r="AE167" s="62">
        <v>5.14</v>
      </c>
      <c r="AF167" s="64">
        <v>9</v>
      </c>
      <c r="AG167" s="6" t="s">
        <v>11</v>
      </c>
      <c r="AH167" s="6" t="s">
        <v>13</v>
      </c>
      <c r="AI167" s="6" t="s">
        <v>11</v>
      </c>
      <c r="AJ167" s="6" t="s">
        <v>11</v>
      </c>
      <c r="AK167" s="191"/>
      <c r="AL167" s="188"/>
      <c r="AM167" s="5">
        <v>41844</v>
      </c>
      <c r="AN167" s="88">
        <v>34.3</v>
      </c>
      <c r="AO167" s="88">
        <v>36.2</v>
      </c>
      <c r="AP167" s="88">
        <v>1.7</v>
      </c>
      <c r="AQ167" s="88">
        <v>8.84</v>
      </c>
      <c r="AR167" s="87">
        <v>8.25</v>
      </c>
      <c r="AS167" s="6" t="s">
        <v>11</v>
      </c>
      <c r="AT167" s="6" t="s">
        <v>12</v>
      </c>
      <c r="AU167" s="6" t="s">
        <v>11</v>
      </c>
      <c r="AV167" s="6" t="s">
        <v>11</v>
      </c>
      <c r="AW167" s="191"/>
      <c r="AX167" s="188"/>
      <c r="AY167" s="5">
        <v>41844</v>
      </c>
      <c r="AZ167" s="62">
        <v>16.9</v>
      </c>
      <c r="BA167" s="62">
        <v>58.5</v>
      </c>
      <c r="BB167" s="62">
        <v>4.2</v>
      </c>
      <c r="BC167" s="62">
        <v>2.63</v>
      </c>
      <c r="BD167" s="65">
        <v>7</v>
      </c>
      <c r="BE167" s="6" t="s">
        <v>11</v>
      </c>
      <c r="BF167" s="6" t="s">
        <v>13</v>
      </c>
      <c r="BG167" s="6" t="s">
        <v>13</v>
      </c>
      <c r="BH167" s="6" t="s">
        <v>13</v>
      </c>
      <c r="BI167" s="191"/>
      <c r="BJ167" s="188"/>
      <c r="BK167" s="61">
        <v>41844</v>
      </c>
      <c r="BL167" s="62">
        <v>22.5</v>
      </c>
      <c r="BM167" s="62">
        <v>13.4</v>
      </c>
      <c r="BN167" s="62">
        <v>0.9</v>
      </c>
      <c r="BO167" s="62">
        <v>30.6</v>
      </c>
      <c r="BP167" s="87">
        <f t="shared" si="18"/>
        <v>7.75</v>
      </c>
      <c r="BQ167" s="6" t="str">
        <f t="shared" si="19"/>
        <v>10</v>
      </c>
      <c r="BR167" s="6" t="str">
        <f t="shared" si="15"/>
        <v>1</v>
      </c>
      <c r="BS167" s="6" t="str">
        <f t="shared" si="16"/>
        <v>10</v>
      </c>
      <c r="BT167" s="6" t="str">
        <f t="shared" si="17"/>
        <v>10</v>
      </c>
    </row>
    <row r="168" spans="1:72" ht="16.5">
      <c r="A168" s="191"/>
      <c r="B168" s="188"/>
      <c r="C168" s="5">
        <v>41857</v>
      </c>
      <c r="D168" s="62">
        <v>17.6</v>
      </c>
      <c r="E168" s="62">
        <v>37.2</v>
      </c>
      <c r="F168" s="62">
        <v>2.2</v>
      </c>
      <c r="G168" s="62">
        <v>3.94</v>
      </c>
      <c r="H168" s="65">
        <v>7.25</v>
      </c>
      <c r="I168" s="6" t="s">
        <v>11</v>
      </c>
      <c r="J168" s="6" t="s">
        <v>12</v>
      </c>
      <c r="K168" s="6" t="s">
        <v>13</v>
      </c>
      <c r="L168" s="6" t="s">
        <v>11</v>
      </c>
      <c r="M168" s="191"/>
      <c r="N168" s="188"/>
      <c r="O168" s="5">
        <v>41857</v>
      </c>
      <c r="P168" s="62">
        <v>16</v>
      </c>
      <c r="Q168" s="62">
        <v>46.6</v>
      </c>
      <c r="R168" s="62">
        <v>1.6</v>
      </c>
      <c r="S168" s="62">
        <v>5.22</v>
      </c>
      <c r="T168" s="65">
        <v>8.25</v>
      </c>
      <c r="U168" s="6" t="s">
        <v>11</v>
      </c>
      <c r="V168" s="6" t="s">
        <v>12</v>
      </c>
      <c r="W168" s="6" t="s">
        <v>11</v>
      </c>
      <c r="X168" s="6" t="s">
        <v>11</v>
      </c>
      <c r="Y168" s="191"/>
      <c r="Z168" s="188"/>
      <c r="AA168" s="5">
        <v>41857</v>
      </c>
      <c r="AB168" s="62">
        <v>18.3</v>
      </c>
      <c r="AC168" s="62">
        <v>28.5</v>
      </c>
      <c r="AD168" s="62">
        <v>1.2</v>
      </c>
      <c r="AE168" s="62">
        <v>5.53</v>
      </c>
      <c r="AF168" s="64">
        <v>8.25</v>
      </c>
      <c r="AG168" s="6" t="s">
        <v>11</v>
      </c>
      <c r="AH168" s="6" t="s">
        <v>12</v>
      </c>
      <c r="AI168" s="6" t="s">
        <v>11</v>
      </c>
      <c r="AJ168" s="6" t="s">
        <v>11</v>
      </c>
      <c r="AK168" s="191"/>
      <c r="AL168" s="188"/>
      <c r="AM168" s="5">
        <v>41857</v>
      </c>
      <c r="AN168" s="62">
        <v>17.2</v>
      </c>
      <c r="AO168" s="62">
        <v>29.4</v>
      </c>
      <c r="AP168" s="62">
        <v>4.4</v>
      </c>
      <c r="AQ168" s="62">
        <v>6.95</v>
      </c>
      <c r="AR168" s="64">
        <v>7.25</v>
      </c>
      <c r="AS168" s="6" t="s">
        <v>11</v>
      </c>
      <c r="AT168" s="6" t="s">
        <v>12</v>
      </c>
      <c r="AU168" s="6" t="s">
        <v>13</v>
      </c>
      <c r="AV168" s="6" t="s">
        <v>11</v>
      </c>
      <c r="AW168" s="191"/>
      <c r="AX168" s="188"/>
      <c r="AY168" s="5">
        <v>41857</v>
      </c>
      <c r="AZ168" s="62">
        <v>36.4</v>
      </c>
      <c r="BA168" s="62">
        <v>85.2</v>
      </c>
      <c r="BB168" s="62">
        <v>6.8</v>
      </c>
      <c r="BC168" s="62">
        <v>0.12</v>
      </c>
      <c r="BD168" s="65">
        <v>4.5</v>
      </c>
      <c r="BE168" s="6" t="s">
        <v>11</v>
      </c>
      <c r="BF168" s="6" t="s">
        <v>13</v>
      </c>
      <c r="BG168" s="6" t="s">
        <v>14</v>
      </c>
      <c r="BH168" s="6" t="s">
        <v>14</v>
      </c>
      <c r="BI168" s="191"/>
      <c r="BJ168" s="188"/>
      <c r="BK168" s="61">
        <v>41857</v>
      </c>
      <c r="BL168" s="62">
        <v>41.1</v>
      </c>
      <c r="BM168" s="62">
        <v>14.9</v>
      </c>
      <c r="BN168" s="62">
        <v>1.5</v>
      </c>
      <c r="BO168" s="62">
        <v>23.8</v>
      </c>
      <c r="BP168" s="87">
        <f t="shared" si="18"/>
        <v>7.75</v>
      </c>
      <c r="BQ168" s="6" t="str">
        <f t="shared" si="19"/>
        <v>10</v>
      </c>
      <c r="BR168" s="6" t="str">
        <f t="shared" si="15"/>
        <v>1</v>
      </c>
      <c r="BS168" s="6" t="str">
        <f t="shared" si="16"/>
        <v>10</v>
      </c>
      <c r="BT168" s="6" t="str">
        <f t="shared" si="17"/>
        <v>10</v>
      </c>
    </row>
    <row r="169" spans="1:72" ht="16.5">
      <c r="A169" s="191"/>
      <c r="B169" s="188"/>
      <c r="C169" s="5">
        <v>41901</v>
      </c>
      <c r="D169" s="62">
        <v>26.8</v>
      </c>
      <c r="E169" s="62">
        <v>21.6</v>
      </c>
      <c r="F169" s="62">
        <v>1.4</v>
      </c>
      <c r="G169" s="62">
        <v>13.5</v>
      </c>
      <c r="H169" s="65">
        <v>8.25</v>
      </c>
      <c r="I169" s="6" t="s">
        <v>11</v>
      </c>
      <c r="J169" s="6" t="s">
        <v>12</v>
      </c>
      <c r="K169" s="6" t="s">
        <v>11</v>
      </c>
      <c r="L169" s="6" t="s">
        <v>11</v>
      </c>
      <c r="M169" s="191"/>
      <c r="N169" s="188"/>
      <c r="O169" s="5">
        <v>41901</v>
      </c>
      <c r="P169" s="62">
        <v>24.7</v>
      </c>
      <c r="Q169" s="62">
        <v>18.1</v>
      </c>
      <c r="R169" s="62">
        <v>2.7</v>
      </c>
      <c r="S169" s="62">
        <v>12.8</v>
      </c>
      <c r="T169" s="65">
        <v>6.75</v>
      </c>
      <c r="U169" s="6" t="s">
        <v>11</v>
      </c>
      <c r="V169" s="6" t="s">
        <v>14</v>
      </c>
      <c r="W169" s="6" t="s">
        <v>13</v>
      </c>
      <c r="X169" s="6" t="s">
        <v>11</v>
      </c>
      <c r="Y169" s="191"/>
      <c r="Z169" s="188"/>
      <c r="AA169" s="5">
        <v>41901</v>
      </c>
      <c r="AB169" s="62">
        <v>23</v>
      </c>
      <c r="AC169" s="62">
        <v>8.2</v>
      </c>
      <c r="AD169" s="62">
        <v>2</v>
      </c>
      <c r="AE169" s="62">
        <v>11.5</v>
      </c>
      <c r="AF169" s="64">
        <v>6.75</v>
      </c>
      <c r="AG169" s="6" t="s">
        <v>11</v>
      </c>
      <c r="AH169" s="6" t="s">
        <v>14</v>
      </c>
      <c r="AI169" s="6" t="s">
        <v>13</v>
      </c>
      <c r="AJ169" s="6" t="s">
        <v>11</v>
      </c>
      <c r="AK169" s="191"/>
      <c r="AL169" s="188"/>
      <c r="AM169" s="5">
        <v>41901</v>
      </c>
      <c r="AN169" s="62">
        <v>10.2</v>
      </c>
      <c r="AO169" s="62">
        <v>9.4</v>
      </c>
      <c r="AP169" s="62">
        <v>3</v>
      </c>
      <c r="AQ169" s="62">
        <v>4.27</v>
      </c>
      <c r="AR169" s="64">
        <v>5.75</v>
      </c>
      <c r="AS169" s="6" t="s">
        <v>13</v>
      </c>
      <c r="AT169" s="6" t="s">
        <v>14</v>
      </c>
      <c r="AU169" s="6" t="s">
        <v>13</v>
      </c>
      <c r="AV169" s="6" t="s">
        <v>11</v>
      </c>
      <c r="AW169" s="191"/>
      <c r="AX169" s="188"/>
      <c r="AY169" s="5">
        <v>41901</v>
      </c>
      <c r="AZ169" s="62">
        <v>6.4</v>
      </c>
      <c r="BA169" s="62">
        <v>15.6</v>
      </c>
      <c r="BB169" s="62">
        <v>5.8</v>
      </c>
      <c r="BC169" s="62">
        <v>0.66</v>
      </c>
      <c r="BD169" s="65">
        <v>3.25</v>
      </c>
      <c r="BE169" s="6" t="s">
        <v>13</v>
      </c>
      <c r="BF169" s="6" t="s">
        <v>14</v>
      </c>
      <c r="BG169" s="6" t="s">
        <v>12</v>
      </c>
      <c r="BH169" s="6" t="s">
        <v>12</v>
      </c>
      <c r="BI169" s="191"/>
      <c r="BJ169" s="188"/>
      <c r="BK169" s="61">
        <v>41901</v>
      </c>
      <c r="BL169" s="62">
        <v>28.3</v>
      </c>
      <c r="BM169" s="62">
        <v>7.8</v>
      </c>
      <c r="BN169" s="62">
        <v>2.5</v>
      </c>
      <c r="BO169" s="62">
        <v>38.5</v>
      </c>
      <c r="BP169" s="87">
        <f t="shared" si="18"/>
        <v>6.75</v>
      </c>
      <c r="BQ169" s="6" t="str">
        <f t="shared" si="19"/>
        <v>10</v>
      </c>
      <c r="BR169" s="6" t="str">
        <f t="shared" si="15"/>
        <v>1</v>
      </c>
      <c r="BS169" s="6" t="str">
        <f t="shared" si="16"/>
        <v>6</v>
      </c>
      <c r="BT169" s="6" t="str">
        <f t="shared" si="17"/>
        <v>10</v>
      </c>
    </row>
    <row r="170" spans="1:72" ht="16.5">
      <c r="A170" s="191"/>
      <c r="B170" s="188"/>
      <c r="C170" s="46">
        <v>41933</v>
      </c>
      <c r="D170" s="62">
        <v>33.4</v>
      </c>
      <c r="E170" s="62">
        <v>20.4</v>
      </c>
      <c r="F170" s="62">
        <v>2.3</v>
      </c>
      <c r="G170" s="62">
        <v>25.9</v>
      </c>
      <c r="H170" s="65">
        <v>7.25</v>
      </c>
      <c r="I170" s="6" t="s">
        <v>11</v>
      </c>
      <c r="J170" s="6" t="s">
        <v>12</v>
      </c>
      <c r="K170" s="6" t="s">
        <v>13</v>
      </c>
      <c r="L170" s="6" t="s">
        <v>11</v>
      </c>
      <c r="M170" s="191"/>
      <c r="N170" s="188"/>
      <c r="O170" s="5">
        <v>41933</v>
      </c>
      <c r="P170" s="62">
        <v>40.3</v>
      </c>
      <c r="Q170" s="62">
        <v>23.5</v>
      </c>
      <c r="R170" s="62">
        <v>3.5</v>
      </c>
      <c r="S170" s="62">
        <v>14.4</v>
      </c>
      <c r="T170" s="65">
        <v>7.25</v>
      </c>
      <c r="U170" s="6" t="s">
        <v>11</v>
      </c>
      <c r="V170" s="6" t="s">
        <v>12</v>
      </c>
      <c r="W170" s="6" t="s">
        <v>13</v>
      </c>
      <c r="X170" s="6" t="s">
        <v>11</v>
      </c>
      <c r="Y170" s="191"/>
      <c r="Z170" s="188"/>
      <c r="AA170" s="46">
        <v>41933</v>
      </c>
      <c r="AB170" s="62">
        <v>12.4</v>
      </c>
      <c r="AC170" s="62">
        <v>40.9</v>
      </c>
      <c r="AD170" s="62">
        <v>4.1</v>
      </c>
      <c r="AE170" s="62">
        <v>9.71</v>
      </c>
      <c r="AF170" s="64">
        <v>6.25</v>
      </c>
      <c r="AG170" s="6" t="s">
        <v>13</v>
      </c>
      <c r="AH170" s="6" t="s">
        <v>12</v>
      </c>
      <c r="AI170" s="6" t="s">
        <v>13</v>
      </c>
      <c r="AJ170" s="6" t="s">
        <v>11</v>
      </c>
      <c r="AK170" s="191"/>
      <c r="AL170" s="188"/>
      <c r="AM170" s="46">
        <v>41933</v>
      </c>
      <c r="AN170" s="62">
        <v>6.2</v>
      </c>
      <c r="AO170" s="62">
        <v>16.6</v>
      </c>
      <c r="AP170" s="62">
        <v>3.3</v>
      </c>
      <c r="AQ170" s="62">
        <v>3.67</v>
      </c>
      <c r="AR170" s="64">
        <v>5.75</v>
      </c>
      <c r="AS170" s="6" t="s">
        <v>13</v>
      </c>
      <c r="AT170" s="6" t="s">
        <v>14</v>
      </c>
      <c r="AU170" s="6" t="s">
        <v>13</v>
      </c>
      <c r="AV170" s="6" t="s">
        <v>11</v>
      </c>
      <c r="AW170" s="191"/>
      <c r="AX170" s="188"/>
      <c r="AY170" s="46">
        <v>41933</v>
      </c>
      <c r="AZ170" s="62">
        <v>7.4</v>
      </c>
      <c r="BA170" s="62">
        <v>14.6</v>
      </c>
      <c r="BB170" s="62">
        <v>4.3</v>
      </c>
      <c r="BC170" s="62">
        <v>1.01</v>
      </c>
      <c r="BD170" s="65">
        <v>4.75</v>
      </c>
      <c r="BE170" s="6" t="s">
        <v>13</v>
      </c>
      <c r="BF170" s="6" t="s">
        <v>14</v>
      </c>
      <c r="BG170" s="6" t="s">
        <v>13</v>
      </c>
      <c r="BH170" s="6" t="s">
        <v>13</v>
      </c>
      <c r="BI170" s="191"/>
      <c r="BJ170" s="188"/>
      <c r="BK170" s="61">
        <v>41933</v>
      </c>
      <c r="BL170" s="62">
        <v>29.4</v>
      </c>
      <c r="BM170" s="62">
        <v>15.4</v>
      </c>
      <c r="BN170" s="62">
        <v>2.2</v>
      </c>
      <c r="BO170" s="62">
        <v>24.5</v>
      </c>
      <c r="BP170" s="87">
        <f t="shared" si="18"/>
        <v>6.75</v>
      </c>
      <c r="BQ170" s="6" t="str">
        <f t="shared" si="19"/>
        <v>10</v>
      </c>
      <c r="BR170" s="6" t="str">
        <f t="shared" si="15"/>
        <v>1</v>
      </c>
      <c r="BS170" s="6" t="str">
        <f t="shared" si="16"/>
        <v>6</v>
      </c>
      <c r="BT170" s="6" t="str">
        <f t="shared" si="17"/>
        <v>10</v>
      </c>
    </row>
    <row r="171" spans="1:72" ht="16.5">
      <c r="A171" s="191"/>
      <c r="B171" s="188"/>
      <c r="C171" s="58">
        <v>41961</v>
      </c>
      <c r="D171" s="62">
        <v>25</v>
      </c>
      <c r="E171" s="62">
        <v>23.9</v>
      </c>
      <c r="F171" s="62">
        <v>1.3</v>
      </c>
      <c r="G171" s="62">
        <v>44.3</v>
      </c>
      <c r="H171" s="65">
        <v>8.25</v>
      </c>
      <c r="I171" s="6" t="s">
        <v>11</v>
      </c>
      <c r="J171" s="6" t="s">
        <v>12</v>
      </c>
      <c r="K171" s="6" t="s">
        <v>11</v>
      </c>
      <c r="L171" s="6" t="s">
        <v>11</v>
      </c>
      <c r="M171" s="191"/>
      <c r="N171" s="188"/>
      <c r="O171" s="5">
        <v>41961</v>
      </c>
      <c r="P171" s="62">
        <v>29</v>
      </c>
      <c r="Q171" s="62">
        <v>1.4</v>
      </c>
      <c r="R171" s="62">
        <v>41.8</v>
      </c>
      <c r="S171" s="62">
        <v>8.25</v>
      </c>
      <c r="T171" s="65">
        <v>5.5</v>
      </c>
      <c r="U171" s="6" t="s">
        <v>11</v>
      </c>
      <c r="V171" s="6" t="s">
        <v>14</v>
      </c>
      <c r="W171" s="6" t="s">
        <v>14</v>
      </c>
      <c r="X171" s="6" t="s">
        <v>11</v>
      </c>
      <c r="Y171" s="191"/>
      <c r="Z171" s="188"/>
      <c r="AA171" s="58">
        <v>41961</v>
      </c>
      <c r="AB171" s="62">
        <v>20.9</v>
      </c>
      <c r="AC171" s="62">
        <v>2</v>
      </c>
      <c r="AD171" s="62">
        <v>35.9</v>
      </c>
      <c r="AE171" s="62">
        <v>7.25</v>
      </c>
      <c r="AF171" s="64">
        <v>5.5</v>
      </c>
      <c r="AG171" s="6" t="s">
        <v>11</v>
      </c>
      <c r="AH171" s="6" t="s">
        <v>14</v>
      </c>
      <c r="AI171" s="6" t="s">
        <v>14</v>
      </c>
      <c r="AJ171" s="6" t="s">
        <v>11</v>
      </c>
      <c r="AK171" s="191"/>
      <c r="AL171" s="188"/>
      <c r="AM171" s="58">
        <v>41961</v>
      </c>
      <c r="AN171" s="62">
        <v>7.2</v>
      </c>
      <c r="AO171" s="62">
        <v>16.8</v>
      </c>
      <c r="AP171" s="62">
        <v>5.3</v>
      </c>
      <c r="AQ171" s="62">
        <v>15.3</v>
      </c>
      <c r="AR171" s="64">
        <v>5</v>
      </c>
      <c r="AS171" s="6" t="s">
        <v>13</v>
      </c>
      <c r="AT171" s="6" t="s">
        <v>14</v>
      </c>
      <c r="AU171" s="6" t="s">
        <v>12</v>
      </c>
      <c r="AV171" s="6" t="s">
        <v>11</v>
      </c>
      <c r="AW171" s="191"/>
      <c r="AX171" s="188"/>
      <c r="AY171" s="58">
        <v>41961</v>
      </c>
      <c r="AZ171" s="62">
        <v>7.9</v>
      </c>
      <c r="BA171" s="62">
        <v>80.9</v>
      </c>
      <c r="BB171" s="62">
        <v>8.2</v>
      </c>
      <c r="BC171" s="62">
        <v>3.17</v>
      </c>
      <c r="BD171" s="65">
        <v>5.75</v>
      </c>
      <c r="BE171" s="6" t="s">
        <v>13</v>
      </c>
      <c r="BF171" s="6" t="s">
        <v>13</v>
      </c>
      <c r="BG171" s="6" t="s">
        <v>14</v>
      </c>
      <c r="BH171" s="6" t="s">
        <v>11</v>
      </c>
      <c r="BI171" s="191"/>
      <c r="BJ171" s="188"/>
      <c r="BK171" s="61">
        <v>41961</v>
      </c>
      <c r="BL171" s="62">
        <v>16.2</v>
      </c>
      <c r="BM171" s="62">
        <v>9.2</v>
      </c>
      <c r="BN171" s="62">
        <v>2</v>
      </c>
      <c r="BO171" s="62">
        <v>61.2</v>
      </c>
      <c r="BP171" s="87">
        <f t="shared" si="18"/>
        <v>6.75</v>
      </c>
      <c r="BQ171" s="6" t="str">
        <f t="shared" si="19"/>
        <v>10</v>
      </c>
      <c r="BR171" s="6" t="str">
        <f t="shared" si="15"/>
        <v>1</v>
      </c>
      <c r="BS171" s="6" t="str">
        <f t="shared" si="16"/>
        <v>6</v>
      </c>
      <c r="BT171" s="6" t="str">
        <f t="shared" si="17"/>
        <v>10</v>
      </c>
    </row>
    <row r="172" spans="1:72" ht="17.25" thickBot="1">
      <c r="A172" s="192"/>
      <c r="B172" s="189"/>
      <c r="C172" s="58">
        <v>41984</v>
      </c>
      <c r="D172" s="62">
        <v>64.1</v>
      </c>
      <c r="E172" s="62">
        <v>30.2</v>
      </c>
      <c r="F172" s="62">
        <v>3.8</v>
      </c>
      <c r="G172" s="62">
        <v>34.6</v>
      </c>
      <c r="H172" s="65">
        <v>7.25</v>
      </c>
      <c r="I172" s="6" t="s">
        <v>11</v>
      </c>
      <c r="J172" s="6" t="s">
        <v>12</v>
      </c>
      <c r="K172" s="6" t="s">
        <v>13</v>
      </c>
      <c r="L172" s="6" t="s">
        <v>11</v>
      </c>
      <c r="M172" s="192"/>
      <c r="N172" s="189"/>
      <c r="O172" s="5">
        <v>41984</v>
      </c>
      <c r="P172" s="62">
        <v>81.4</v>
      </c>
      <c r="Q172" s="62">
        <v>40.5</v>
      </c>
      <c r="R172" s="62">
        <v>3.6</v>
      </c>
      <c r="S172" s="62">
        <v>65.5</v>
      </c>
      <c r="T172" s="65">
        <v>7.25</v>
      </c>
      <c r="U172" s="6" t="s">
        <v>11</v>
      </c>
      <c r="V172" s="6" t="s">
        <v>12</v>
      </c>
      <c r="W172" s="6" t="s">
        <v>13</v>
      </c>
      <c r="X172" s="6" t="s">
        <v>11</v>
      </c>
      <c r="Y172" s="192"/>
      <c r="Z172" s="189"/>
      <c r="AA172" s="58">
        <v>41984</v>
      </c>
      <c r="AB172" s="62">
        <v>46.5</v>
      </c>
      <c r="AC172" s="62">
        <v>37.5</v>
      </c>
      <c r="AD172" s="62">
        <v>5.3</v>
      </c>
      <c r="AE172" s="62">
        <v>41.1</v>
      </c>
      <c r="AF172" s="64">
        <v>6.5</v>
      </c>
      <c r="AG172" s="6" t="s">
        <v>11</v>
      </c>
      <c r="AH172" s="6" t="s">
        <v>12</v>
      </c>
      <c r="AI172" s="6" t="s">
        <v>12</v>
      </c>
      <c r="AJ172" s="6" t="s">
        <v>11</v>
      </c>
      <c r="AK172" s="192"/>
      <c r="AL172" s="189"/>
      <c r="AM172" s="5">
        <v>41984</v>
      </c>
      <c r="AN172" s="62">
        <v>10.2</v>
      </c>
      <c r="AO172" s="62">
        <v>63.1</v>
      </c>
      <c r="AP172" s="62">
        <v>5.5</v>
      </c>
      <c r="AQ172" s="62">
        <v>28.5</v>
      </c>
      <c r="AR172" s="65">
        <v>6.25</v>
      </c>
      <c r="AS172" s="6" t="s">
        <v>13</v>
      </c>
      <c r="AT172" s="6" t="s">
        <v>13</v>
      </c>
      <c r="AU172" s="6" t="s">
        <v>12</v>
      </c>
      <c r="AV172" s="6" t="s">
        <v>11</v>
      </c>
      <c r="AW172" s="192"/>
      <c r="AX172" s="189"/>
      <c r="AY172" s="5">
        <v>41984</v>
      </c>
      <c r="AZ172" s="62">
        <v>7.3</v>
      </c>
      <c r="BA172" s="62">
        <v>68.1</v>
      </c>
      <c r="BB172" s="62">
        <v>7.3</v>
      </c>
      <c r="BC172" s="62">
        <v>1.21</v>
      </c>
      <c r="BD172" s="65">
        <v>4.75</v>
      </c>
      <c r="BE172" s="6" t="s">
        <v>13</v>
      </c>
      <c r="BF172" s="6" t="s">
        <v>13</v>
      </c>
      <c r="BG172" s="6" t="s">
        <v>14</v>
      </c>
      <c r="BH172" s="6" t="s">
        <v>13</v>
      </c>
      <c r="BI172" s="192"/>
      <c r="BJ172" s="189"/>
      <c r="BK172" s="61">
        <v>41984</v>
      </c>
      <c r="BL172" s="62">
        <v>42.8</v>
      </c>
      <c r="BM172" s="62">
        <v>18.1</v>
      </c>
      <c r="BN172" s="62">
        <v>3.5</v>
      </c>
      <c r="BO172" s="62">
        <v>47.4</v>
      </c>
      <c r="BP172" s="87">
        <f t="shared" si="18"/>
        <v>6.75</v>
      </c>
      <c r="BQ172" s="6" t="str">
        <f t="shared" si="19"/>
        <v>10</v>
      </c>
      <c r="BR172" s="6" t="str">
        <f t="shared" si="15"/>
        <v>1</v>
      </c>
      <c r="BS172" s="6" t="str">
        <f t="shared" si="16"/>
        <v>6</v>
      </c>
      <c r="BT172" s="6" t="str">
        <f t="shared" si="17"/>
        <v>10</v>
      </c>
    </row>
    <row r="173" spans="1:72" ht="18" thickBot="1" thickTop="1">
      <c r="A173" s="19">
        <v>103</v>
      </c>
      <c r="B173" s="15" t="s">
        <v>10</v>
      </c>
      <c r="C173" s="51" t="s">
        <v>15</v>
      </c>
      <c r="D173" s="52">
        <f>AVERAGE(D161:D172)</f>
        <v>40.30833333333334</v>
      </c>
      <c r="E173" s="52">
        <f>AVERAGE(E161:E172)</f>
        <v>33.94166666666666</v>
      </c>
      <c r="F173" s="52">
        <f>AVERAGE(F161:F172)</f>
        <v>2.3166666666666664</v>
      </c>
      <c r="G173" s="52">
        <f>AVERAGE(G161:G172)</f>
        <v>21.385833333333338</v>
      </c>
      <c r="H173" s="18">
        <f>AVERAGE(H161:H172)</f>
        <v>7.520833333333333</v>
      </c>
      <c r="I173" s="17" t="str">
        <f>IF(D173&lt;3,"1",IF(D173&lt;5,"3",IF(D173&lt;=15,"6",IF(D173&gt;15,"10"))))</f>
        <v>10</v>
      </c>
      <c r="J173" s="17" t="str">
        <f>IF(E173&lt;20,"1",IF(E173&lt;=49,"3",IF(E173&lt;=100,"6",IF(E173&gt;100,"10"))))</f>
        <v>3</v>
      </c>
      <c r="K173" s="17" t="str">
        <f>IF(F173&gt;6.5,"1",IF(F173&gt;=4.6,"3",IF(F173&gt;=2,"6",IF(F173&gt;=0,"10"))))</f>
        <v>6</v>
      </c>
      <c r="L173" s="17" t="str">
        <f>IF(G173&lt;0.5,"1",IF(G173&lt;1,"3",IF(G173&lt;=3,"6",IF(G173&gt;=3,"10"))))</f>
        <v>10</v>
      </c>
      <c r="M173" s="19">
        <v>103</v>
      </c>
      <c r="N173" s="15" t="s">
        <v>10</v>
      </c>
      <c r="O173" s="51" t="s">
        <v>15</v>
      </c>
      <c r="P173" s="52">
        <f>AVERAGE(P161:P172)</f>
        <v>43.28181818181818</v>
      </c>
      <c r="Q173" s="52">
        <f>AVERAGE(Q161:Q172)</f>
        <v>32.58181818181818</v>
      </c>
      <c r="R173" s="52">
        <f>AVERAGE(R161:R172)</f>
        <v>5.927272727272726</v>
      </c>
      <c r="S173" s="52">
        <f>AVERAGE(S161:S172)</f>
        <v>22.042727272727273</v>
      </c>
      <c r="T173" s="18">
        <f>AVERAGE(T161:T172)</f>
        <v>7.5</v>
      </c>
      <c r="U173" s="17" t="str">
        <f>IF(U356&lt;3,"1",IF(U356&lt;5,"3",IF(U356&lt;=15,"6",IF(U356&gt;15,"10"))))</f>
        <v>1</v>
      </c>
      <c r="V173" s="17" t="str">
        <f>IF(V356&lt;20,"1",IF(V356&lt;=49,"3",IF(V356&lt;=100,"6",IF(V356&gt;100,"10"))))</f>
        <v>1</v>
      </c>
      <c r="W173" s="17" t="str">
        <f>IF(W356&gt;6.5,"1",IF(W356&gt;=4.6,"3",IF(W356&gt;=2,"6",IF(W356&gt;=0,"10"))))</f>
        <v>10</v>
      </c>
      <c r="X173" s="17" t="str">
        <f>IF(X356&lt;0.5,"1",IF(X356&lt;1,"3",IF(X356&lt;=3,"6",IF(X356&gt;=3,"10"))))</f>
        <v>1</v>
      </c>
      <c r="Y173" s="19">
        <v>103</v>
      </c>
      <c r="Z173" s="15" t="s">
        <v>10</v>
      </c>
      <c r="AA173" s="51" t="s">
        <v>15</v>
      </c>
      <c r="AB173" s="69" t="s">
        <v>17</v>
      </c>
      <c r="AC173" s="69" t="s">
        <v>17</v>
      </c>
      <c r="AD173" s="69" t="s">
        <v>17</v>
      </c>
      <c r="AE173" s="69" t="s">
        <v>17</v>
      </c>
      <c r="AF173" s="18" t="s">
        <v>17</v>
      </c>
      <c r="AG173" s="17" t="s">
        <v>17</v>
      </c>
      <c r="AH173" s="17" t="s">
        <v>17</v>
      </c>
      <c r="AI173" s="17" t="s">
        <v>17</v>
      </c>
      <c r="AJ173" s="17" t="s">
        <v>17</v>
      </c>
      <c r="AK173" s="19">
        <v>103</v>
      </c>
      <c r="AL173" s="15" t="s">
        <v>10</v>
      </c>
      <c r="AM173" s="51" t="s">
        <v>15</v>
      </c>
      <c r="AN173" s="52">
        <f>AVERAGE(AN161:AN172)</f>
        <v>12.658333333333331</v>
      </c>
      <c r="AO173" s="52">
        <f>AVERAGE(AO161:AO172)</f>
        <v>34.208333333333336</v>
      </c>
      <c r="AP173" s="52">
        <f>AVERAGE(AP161:AP172)</f>
        <v>4.691666666666666</v>
      </c>
      <c r="AQ173" s="52">
        <f>AVERAGE(AQ161:AQ172)</f>
        <v>9.82</v>
      </c>
      <c r="AR173" s="18">
        <f>AVERAGE(AR161:AR172)</f>
        <v>5.895833333333333</v>
      </c>
      <c r="AS173" s="17" t="str">
        <f>IF(AN173&lt;3,"1",IF(AN173&lt;5,"3",IF(AN173&lt;=15,"6",IF(AN173&gt;15,"10"))))</f>
        <v>6</v>
      </c>
      <c r="AT173" s="17" t="str">
        <f>IF(AO173&lt;20,"1",IF(AO173&lt;=49,"3",IF(AO173&lt;=100,"6",IF(AO173&gt;100,"10"))))</f>
        <v>3</v>
      </c>
      <c r="AU173" s="17" t="str">
        <f>IF(AP173&gt;6.5,"1",IF(AP173&gt;=4.6,"3",IF(AP173&gt;=2,"6",IF(AP173&gt;=0,"10"))))</f>
        <v>3</v>
      </c>
      <c r="AV173" s="17" t="str">
        <f>IF(AQ173&lt;0.5,"1",IF(AQ173&lt;1,"3",IF(AQ173&lt;=3,"6",IF(AQ173&gt;=3,"10"))))</f>
        <v>10</v>
      </c>
      <c r="AW173" s="19">
        <v>103</v>
      </c>
      <c r="AX173" s="15" t="s">
        <v>10</v>
      </c>
      <c r="AY173" s="51" t="s">
        <v>15</v>
      </c>
      <c r="AZ173" s="52">
        <f>AVERAGE(AZ161:AZ172)</f>
        <v>10.258333333333335</v>
      </c>
      <c r="BA173" s="52">
        <f>AVERAGE(BA161:BA172)</f>
        <v>44.525000000000006</v>
      </c>
      <c r="BB173" s="52">
        <f>AVERAGE(BB161:BB172)</f>
        <v>7.783333333333334</v>
      </c>
      <c r="BC173" s="52">
        <f>AVERAGE(BC161:BC172)</f>
        <v>2.5408333333333335</v>
      </c>
      <c r="BD173" s="18">
        <f>AVERAGE(BD161:BD172)</f>
        <v>4.666666666666667</v>
      </c>
      <c r="BE173" s="17" t="str">
        <f>IF(AZ173&lt;3,"1",IF(AZ173&lt;5,"3",IF(AZ173&lt;=15,"6",IF(AZ173&gt;15,"10"))))</f>
        <v>6</v>
      </c>
      <c r="BF173" s="17" t="str">
        <f>IF(BA173&lt;20,"1",IF(BA173&lt;=49,"3",IF(BA173&lt;=100,"6",IF(BA173&gt;100,"10"))))</f>
        <v>3</v>
      </c>
      <c r="BG173" s="17" t="str">
        <f>IF(BB173&gt;6.5,"1",IF(BB173&gt;=4.6,"3",IF(BB173&gt;=2,"6",IF(BB173&gt;=0,"10"))))</f>
        <v>1</v>
      </c>
      <c r="BH173" s="17" t="str">
        <f>IF(BC173&lt;0.5,"1",IF(BC173&lt;1,"3",IF(BC173&lt;=3,"6",IF(BC173&gt;=3,"10"))))</f>
        <v>6</v>
      </c>
      <c r="BI173" s="19">
        <v>103</v>
      </c>
      <c r="BJ173" s="15" t="s">
        <v>10</v>
      </c>
      <c r="BK173" s="51" t="s">
        <v>26</v>
      </c>
      <c r="BL173" s="52">
        <f>AVERAGE(BL161:BL172)</f>
        <v>53.283333333333324</v>
      </c>
      <c r="BM173" s="52">
        <f>AVERAGE(BM161:BM172)</f>
        <v>28.641666666666666</v>
      </c>
      <c r="BN173" s="52">
        <f>AVERAGE(BN161:BN172)</f>
        <v>2.083333333333333</v>
      </c>
      <c r="BO173" s="52">
        <f>AVERAGE(BO161:BO172)</f>
        <v>46.675000000000004</v>
      </c>
      <c r="BP173" s="91">
        <f>AVERAGE(BP161:BP172)</f>
        <v>7.291666666666667</v>
      </c>
      <c r="BQ173" s="17" t="str">
        <f>IF(BL173&lt;3,"1",IF(BL173&lt;5,"3",IF(BL173&lt;=15,"6",IF(BL173&gt;15,"10"))))</f>
        <v>10</v>
      </c>
      <c r="BR173" s="17" t="str">
        <f>IF(BM173&lt;20,"1",IF(BM173&lt;=49,"3",IF(BM173&lt;=100,"6",IF(BM173&gt;100,"10"))))</f>
        <v>3</v>
      </c>
      <c r="BS173" s="17" t="str">
        <f>IF(BN173&gt;6.5,"1",IF(BN173&gt;=4.6,"3",IF(BN173&gt;=2,"6",IF(BN173&gt;=0,"10"))))</f>
        <v>6</v>
      </c>
      <c r="BT173" s="17" t="str">
        <f>IF(BO173&lt;0.5,"1",IF(BO173&lt;1,"3",IF(BO173&lt;=3,"6",IF(BO173&gt;=3,"10"))))</f>
        <v>10</v>
      </c>
    </row>
    <row r="174" spans="1:72" ht="17.25" thickTop="1">
      <c r="A174" s="146">
        <v>104</v>
      </c>
      <c r="B174" s="149" t="s">
        <v>10</v>
      </c>
      <c r="C174" s="92">
        <v>42019</v>
      </c>
      <c r="D174" s="93">
        <v>48.5</v>
      </c>
      <c r="E174" s="93">
        <v>49.8</v>
      </c>
      <c r="F174" s="93">
        <v>3.8</v>
      </c>
      <c r="G174" s="93">
        <v>78.7</v>
      </c>
      <c r="H174" s="94">
        <v>7.25</v>
      </c>
      <c r="I174" s="95" t="s">
        <v>11</v>
      </c>
      <c r="J174" s="95" t="s">
        <v>12</v>
      </c>
      <c r="K174" s="95" t="s">
        <v>13</v>
      </c>
      <c r="L174" s="95" t="s">
        <v>11</v>
      </c>
      <c r="M174" s="146">
        <v>104</v>
      </c>
      <c r="N174" s="149" t="s">
        <v>10</v>
      </c>
      <c r="O174" s="92">
        <v>42019</v>
      </c>
      <c r="P174" s="93">
        <v>51.5</v>
      </c>
      <c r="Q174" s="93">
        <v>40.5</v>
      </c>
      <c r="R174" s="93">
        <v>4.1</v>
      </c>
      <c r="S174" s="93">
        <v>81.7</v>
      </c>
      <c r="T174" s="94">
        <v>7.25</v>
      </c>
      <c r="U174" s="95" t="s">
        <v>11</v>
      </c>
      <c r="V174" s="95" t="s">
        <v>12</v>
      </c>
      <c r="W174" s="95" t="s">
        <v>13</v>
      </c>
      <c r="X174" s="95" t="s">
        <v>11</v>
      </c>
      <c r="Y174" s="146">
        <v>104</v>
      </c>
      <c r="Z174" s="149" t="s">
        <v>10</v>
      </c>
      <c r="AA174" s="96">
        <v>42019</v>
      </c>
      <c r="AB174" s="93">
        <v>30.6</v>
      </c>
      <c r="AC174" s="93">
        <v>42.6</v>
      </c>
      <c r="AD174" s="93">
        <v>4.2</v>
      </c>
      <c r="AE174" s="93">
        <v>56.6</v>
      </c>
      <c r="AF174" s="97">
        <v>7.25</v>
      </c>
      <c r="AG174" s="95" t="s">
        <v>11</v>
      </c>
      <c r="AH174" s="95" t="s">
        <v>12</v>
      </c>
      <c r="AI174" s="95" t="s">
        <v>13</v>
      </c>
      <c r="AJ174" s="95" t="s">
        <v>11</v>
      </c>
      <c r="AK174" s="146">
        <v>104</v>
      </c>
      <c r="AL174" s="149" t="s">
        <v>10</v>
      </c>
      <c r="AM174" s="96">
        <v>42019</v>
      </c>
      <c r="AN174" s="93">
        <v>12.7</v>
      </c>
      <c r="AO174" s="93">
        <v>81.6</v>
      </c>
      <c r="AP174" s="93">
        <v>5.8</v>
      </c>
      <c r="AQ174" s="93">
        <v>30.7</v>
      </c>
      <c r="AR174" s="94">
        <v>6.25</v>
      </c>
      <c r="AS174" s="95" t="s">
        <v>13</v>
      </c>
      <c r="AT174" s="95" t="s">
        <v>13</v>
      </c>
      <c r="AU174" s="95" t="s">
        <v>12</v>
      </c>
      <c r="AV174" s="95" t="s">
        <v>11</v>
      </c>
      <c r="AW174" s="146">
        <v>104</v>
      </c>
      <c r="AX174" s="149" t="s">
        <v>10</v>
      </c>
      <c r="AY174" s="92">
        <v>42019</v>
      </c>
      <c r="AZ174" s="93">
        <v>6.2</v>
      </c>
      <c r="BA174" s="93">
        <v>77.2</v>
      </c>
      <c r="BB174" s="93">
        <v>7</v>
      </c>
      <c r="BC174" s="93">
        <v>3.53</v>
      </c>
      <c r="BD174" s="94">
        <v>5.75</v>
      </c>
      <c r="BE174" s="95" t="s">
        <v>13</v>
      </c>
      <c r="BF174" s="95" t="s">
        <v>13</v>
      </c>
      <c r="BG174" s="95" t="s">
        <v>14</v>
      </c>
      <c r="BH174" s="95" t="s">
        <v>11</v>
      </c>
      <c r="BI174" s="146">
        <v>104</v>
      </c>
      <c r="BJ174" s="149" t="s">
        <v>10</v>
      </c>
      <c r="BK174" s="96">
        <v>42019</v>
      </c>
      <c r="BL174" s="98">
        <v>35.5</v>
      </c>
      <c r="BM174" s="98">
        <v>22.8</v>
      </c>
      <c r="BN174" s="98">
        <v>2.6</v>
      </c>
      <c r="BO174" s="98">
        <v>30.9</v>
      </c>
      <c r="BP174" s="99">
        <f aca="true" t="shared" si="20" ref="BP174:BP179">(BQ174+BR174+BS174+BT174)/4</f>
        <v>7.25</v>
      </c>
      <c r="BQ174" s="95" t="str">
        <f aca="true" t="shared" si="21" ref="BQ174:BQ179">IF(BL174&lt;=3,"1",IF(BL174&lt;5,"3",IF(BL174&lt;=15,"6",IF(BL174&gt;15,"10"))))</f>
        <v>10</v>
      </c>
      <c r="BR174" s="95" t="str">
        <f aca="true" t="shared" si="22" ref="BR174:BR179">IF(BM174&lt;=20,"1",IF(BM174&lt;=49.9,"3",IF(BM174&lt;=100,"6",IF(BM174&gt;100,"10"))))</f>
        <v>3</v>
      </c>
      <c r="BS174" s="95" t="str">
        <f aca="true" t="shared" si="23" ref="BS174:BS179">IF(BN174&gt;=6.5,"1",IF(BN174&gt;=4.6,"3",IF(BN174&gt;=2,"6",IF(BN174&gt;=0,"10"))))</f>
        <v>6</v>
      </c>
      <c r="BT174" s="95" t="str">
        <f aca="true" t="shared" si="24" ref="BT174:BT179">IF(BO174&lt;=0.5,"1",IF(BO174&lt;1,"3",IF(BO174&lt;=3,"6",IF(BO174&gt;=3,"10"))))</f>
        <v>10</v>
      </c>
    </row>
    <row r="175" spans="1:72" ht="16.5">
      <c r="A175" s="147"/>
      <c r="B175" s="150"/>
      <c r="C175" s="92">
        <v>42039</v>
      </c>
      <c r="D175" s="93">
        <v>49.8</v>
      </c>
      <c r="E175" s="93">
        <v>26.2</v>
      </c>
      <c r="F175" s="93">
        <v>3.8</v>
      </c>
      <c r="G175" s="93">
        <v>33.5</v>
      </c>
      <c r="H175" s="94">
        <v>7.25</v>
      </c>
      <c r="I175" s="95" t="s">
        <v>11</v>
      </c>
      <c r="J175" s="95" t="s">
        <v>12</v>
      </c>
      <c r="K175" s="95" t="s">
        <v>13</v>
      </c>
      <c r="L175" s="95" t="s">
        <v>11</v>
      </c>
      <c r="M175" s="147"/>
      <c r="N175" s="150"/>
      <c r="O175" s="92">
        <v>42039</v>
      </c>
      <c r="P175" s="93">
        <v>51.8</v>
      </c>
      <c r="Q175" s="93">
        <v>18.1</v>
      </c>
      <c r="R175" s="93">
        <v>4.8</v>
      </c>
      <c r="S175" s="93">
        <v>103</v>
      </c>
      <c r="T175" s="94">
        <v>6</v>
      </c>
      <c r="U175" s="95" t="s">
        <v>11</v>
      </c>
      <c r="V175" s="95" t="s">
        <v>14</v>
      </c>
      <c r="W175" s="95" t="s">
        <v>12</v>
      </c>
      <c r="X175" s="95" t="s">
        <v>11</v>
      </c>
      <c r="Y175" s="147"/>
      <c r="Z175" s="150"/>
      <c r="AA175" s="96">
        <v>42039</v>
      </c>
      <c r="AB175" s="93">
        <v>33</v>
      </c>
      <c r="AC175" s="93">
        <v>21.8</v>
      </c>
      <c r="AD175" s="93">
        <v>2</v>
      </c>
      <c r="AE175" s="93">
        <v>70.1</v>
      </c>
      <c r="AF175" s="97">
        <v>7.25</v>
      </c>
      <c r="AG175" s="95" t="s">
        <v>11</v>
      </c>
      <c r="AH175" s="95" t="s">
        <v>12</v>
      </c>
      <c r="AI175" s="95" t="s">
        <v>13</v>
      </c>
      <c r="AJ175" s="95" t="s">
        <v>11</v>
      </c>
      <c r="AK175" s="147"/>
      <c r="AL175" s="150"/>
      <c r="AM175" s="96">
        <v>42039</v>
      </c>
      <c r="AN175" s="93">
        <v>7.2</v>
      </c>
      <c r="AO175" s="93">
        <v>38.2</v>
      </c>
      <c r="AP175" s="93">
        <v>3.2</v>
      </c>
      <c r="AQ175" s="93">
        <v>36.9</v>
      </c>
      <c r="AR175" s="94">
        <v>6.25</v>
      </c>
      <c r="AS175" s="95" t="s">
        <v>13</v>
      </c>
      <c r="AT175" s="95" t="s">
        <v>12</v>
      </c>
      <c r="AU175" s="95" t="s">
        <v>13</v>
      </c>
      <c r="AV175" s="95" t="s">
        <v>11</v>
      </c>
      <c r="AW175" s="147"/>
      <c r="AX175" s="150"/>
      <c r="AY175" s="92">
        <v>42039</v>
      </c>
      <c r="AZ175" s="93">
        <v>8</v>
      </c>
      <c r="BA175" s="93">
        <v>16.6</v>
      </c>
      <c r="BB175" s="93">
        <v>3.2</v>
      </c>
      <c r="BC175" s="93">
        <v>11.9</v>
      </c>
      <c r="BD175" s="94">
        <v>5.75</v>
      </c>
      <c r="BE175" s="95" t="s">
        <v>13</v>
      </c>
      <c r="BF175" s="95" t="s">
        <v>14</v>
      </c>
      <c r="BG175" s="95" t="s">
        <v>13</v>
      </c>
      <c r="BH175" s="95" t="s">
        <v>11</v>
      </c>
      <c r="BI175" s="147"/>
      <c r="BJ175" s="150"/>
      <c r="BK175" s="96">
        <v>42039</v>
      </c>
      <c r="BL175" s="93">
        <v>12.1</v>
      </c>
      <c r="BM175" s="93">
        <v>11.8</v>
      </c>
      <c r="BN175" s="93">
        <v>4.2</v>
      </c>
      <c r="BO175" s="93">
        <v>63.7</v>
      </c>
      <c r="BP175" s="99">
        <f t="shared" si="20"/>
        <v>5.75</v>
      </c>
      <c r="BQ175" s="95" t="str">
        <f t="shared" si="21"/>
        <v>6</v>
      </c>
      <c r="BR175" s="95" t="str">
        <f t="shared" si="22"/>
        <v>1</v>
      </c>
      <c r="BS175" s="95" t="str">
        <f t="shared" si="23"/>
        <v>6</v>
      </c>
      <c r="BT175" s="95" t="str">
        <f t="shared" si="24"/>
        <v>10</v>
      </c>
    </row>
    <row r="176" spans="1:72" ht="16.5">
      <c r="A176" s="147"/>
      <c r="B176" s="150"/>
      <c r="C176" s="92">
        <v>42080</v>
      </c>
      <c r="D176" s="93">
        <v>22.4</v>
      </c>
      <c r="E176" s="93">
        <v>19.6</v>
      </c>
      <c r="F176" s="93">
        <v>1</v>
      </c>
      <c r="G176" s="93">
        <v>40.5</v>
      </c>
      <c r="H176" s="94">
        <v>7.75</v>
      </c>
      <c r="I176" s="95" t="s">
        <v>11</v>
      </c>
      <c r="J176" s="95" t="s">
        <v>14</v>
      </c>
      <c r="K176" s="95" t="s">
        <v>11</v>
      </c>
      <c r="L176" s="95" t="s">
        <v>11</v>
      </c>
      <c r="M176" s="147"/>
      <c r="N176" s="150"/>
      <c r="O176" s="92">
        <v>42080</v>
      </c>
      <c r="P176" s="93">
        <v>15.4</v>
      </c>
      <c r="Q176" s="93">
        <v>25.6</v>
      </c>
      <c r="R176" s="93">
        <v>2.3</v>
      </c>
      <c r="S176" s="93">
        <v>27.8</v>
      </c>
      <c r="T176" s="94">
        <v>7.25</v>
      </c>
      <c r="U176" s="95" t="s">
        <v>11</v>
      </c>
      <c r="V176" s="95" t="s">
        <v>12</v>
      </c>
      <c r="W176" s="95" t="s">
        <v>13</v>
      </c>
      <c r="X176" s="95" t="s">
        <v>11</v>
      </c>
      <c r="Y176" s="147"/>
      <c r="Z176" s="150"/>
      <c r="AA176" s="92">
        <v>42080</v>
      </c>
      <c r="AB176" s="93">
        <v>12.2</v>
      </c>
      <c r="AC176" s="93">
        <v>21.8</v>
      </c>
      <c r="AD176" s="93">
        <v>3.7</v>
      </c>
      <c r="AE176" s="93">
        <v>32.5</v>
      </c>
      <c r="AF176" s="97">
        <v>6.25</v>
      </c>
      <c r="AG176" s="95" t="s">
        <v>13</v>
      </c>
      <c r="AH176" s="95" t="s">
        <v>12</v>
      </c>
      <c r="AI176" s="95" t="s">
        <v>13</v>
      </c>
      <c r="AJ176" s="95" t="s">
        <v>11</v>
      </c>
      <c r="AK176" s="147"/>
      <c r="AL176" s="150"/>
      <c r="AM176" s="92">
        <v>42080</v>
      </c>
      <c r="AN176" s="93">
        <v>6.3</v>
      </c>
      <c r="AO176" s="93">
        <v>21.4</v>
      </c>
      <c r="AP176" s="93">
        <v>3.4</v>
      </c>
      <c r="AQ176" s="93">
        <v>4.77</v>
      </c>
      <c r="AR176" s="94">
        <v>6.25</v>
      </c>
      <c r="AS176" s="95" t="s">
        <v>13</v>
      </c>
      <c r="AT176" s="95" t="s">
        <v>12</v>
      </c>
      <c r="AU176" s="95" t="s">
        <v>13</v>
      </c>
      <c r="AV176" s="95" t="s">
        <v>11</v>
      </c>
      <c r="AW176" s="147"/>
      <c r="AX176" s="150"/>
      <c r="AY176" s="92">
        <v>42080</v>
      </c>
      <c r="AZ176" s="93">
        <v>7.4</v>
      </c>
      <c r="BA176" s="93">
        <v>13.1</v>
      </c>
      <c r="BB176" s="93">
        <v>4.8</v>
      </c>
      <c r="BC176" s="93">
        <v>2.1</v>
      </c>
      <c r="BD176" s="94">
        <v>4</v>
      </c>
      <c r="BE176" s="95" t="s">
        <v>13</v>
      </c>
      <c r="BF176" s="95" t="s">
        <v>14</v>
      </c>
      <c r="BG176" s="95" t="s">
        <v>12</v>
      </c>
      <c r="BH176" s="95" t="s">
        <v>13</v>
      </c>
      <c r="BI176" s="147"/>
      <c r="BJ176" s="150"/>
      <c r="BK176" s="92">
        <v>42080</v>
      </c>
      <c r="BL176" s="93">
        <v>20.4</v>
      </c>
      <c r="BM176" s="93">
        <v>17.8</v>
      </c>
      <c r="BN176" s="93">
        <v>1.7</v>
      </c>
      <c r="BO176" s="93">
        <v>68.6</v>
      </c>
      <c r="BP176" s="99">
        <f t="shared" si="20"/>
        <v>7.75</v>
      </c>
      <c r="BQ176" s="95" t="str">
        <f t="shared" si="21"/>
        <v>10</v>
      </c>
      <c r="BR176" s="95" t="str">
        <f t="shared" si="22"/>
        <v>1</v>
      </c>
      <c r="BS176" s="95" t="str">
        <f t="shared" si="23"/>
        <v>10</v>
      </c>
      <c r="BT176" s="95" t="str">
        <f t="shared" si="24"/>
        <v>10</v>
      </c>
    </row>
    <row r="177" spans="1:72" ht="16.5">
      <c r="A177" s="147"/>
      <c r="B177" s="150"/>
      <c r="C177" s="92">
        <v>42102</v>
      </c>
      <c r="D177" s="93">
        <v>24.1</v>
      </c>
      <c r="E177" s="93">
        <v>36.2</v>
      </c>
      <c r="F177" s="93">
        <v>2.4</v>
      </c>
      <c r="G177" s="93">
        <v>41.9</v>
      </c>
      <c r="H177" s="99">
        <f aca="true" t="shared" si="25" ref="H177:H182">(I177+J177+K177+L177)/4</f>
        <v>7.25</v>
      </c>
      <c r="I177" s="95" t="str">
        <f aca="true" t="shared" si="26" ref="I177:I182">IF(D177&lt;=3,"1",IF(D177&lt;5,"3",IF(D177&lt;=15,"6",IF(D177&gt;15,"10"))))</f>
        <v>10</v>
      </c>
      <c r="J177" s="95" t="str">
        <f aca="true" t="shared" si="27" ref="J177:J182">IF(E177&lt;=20,"1",IF(E177&lt;=49.9,"3",IF(E177&lt;=100,"6",IF(E177&gt;100,"10"))))</f>
        <v>3</v>
      </c>
      <c r="K177" s="95" t="str">
        <f aca="true" t="shared" si="28" ref="K177:K182">IF(F177&gt;=6.5,"1",IF(F177&gt;=4.6,"3",IF(F177&gt;=2,"6",IF(F177&gt;=0,"10"))))</f>
        <v>6</v>
      </c>
      <c r="L177" s="95" t="str">
        <f aca="true" t="shared" si="29" ref="L177:L182">IF(G177&lt;=0.5,"1",IF(G177&lt;1,"3",IF(G177&lt;=3,"6",IF(G177&gt;=3,"10"))))</f>
        <v>10</v>
      </c>
      <c r="M177" s="147"/>
      <c r="N177" s="150"/>
      <c r="O177" s="92">
        <v>42102</v>
      </c>
      <c r="P177" s="93">
        <v>17.3</v>
      </c>
      <c r="Q177" s="93">
        <v>24.5</v>
      </c>
      <c r="R177" s="93">
        <v>4.4</v>
      </c>
      <c r="S177" s="93">
        <v>35.7</v>
      </c>
      <c r="T177" s="99">
        <f aca="true" t="shared" si="30" ref="T177:T182">(U177+V177+W177+X177)/4</f>
        <v>7.25</v>
      </c>
      <c r="U177" s="95" t="str">
        <f aca="true" t="shared" si="31" ref="U177:U182">IF(P177&lt;=3,"1",IF(P177&lt;5,"3",IF(P177&lt;=15,"6",IF(P177&gt;15,"10"))))</f>
        <v>10</v>
      </c>
      <c r="V177" s="95" t="str">
        <f aca="true" t="shared" si="32" ref="V177:V182">IF(Q177&lt;=20,"1",IF(Q177&lt;=49.9,"3",IF(Q177&lt;=100,"6",IF(Q177&gt;100,"10"))))</f>
        <v>3</v>
      </c>
      <c r="W177" s="95" t="str">
        <f aca="true" t="shared" si="33" ref="W177:W182">IF(R177&gt;=6.5,"1",IF(R177&gt;=4.6,"3",IF(R177&gt;=2,"6",IF(R177&gt;=0,"10"))))</f>
        <v>6</v>
      </c>
      <c r="X177" s="95" t="str">
        <f aca="true" t="shared" si="34" ref="X177:X182">IF(S177&lt;=0.5,"1",IF(S177&lt;1,"3",IF(S177&lt;=3,"6",IF(S177&gt;=3,"10"))))</f>
        <v>10</v>
      </c>
      <c r="Y177" s="147"/>
      <c r="Z177" s="150"/>
      <c r="AA177" s="92">
        <v>42102</v>
      </c>
      <c r="AB177" s="93">
        <v>10.6</v>
      </c>
      <c r="AC177" s="93">
        <v>48.8</v>
      </c>
      <c r="AD177" s="93">
        <v>5.1</v>
      </c>
      <c r="AE177" s="93">
        <v>14.9</v>
      </c>
      <c r="AF177" s="99">
        <f aca="true" t="shared" si="35" ref="AF177:AF182">(AG177+AH177+AI177+AJ177)/4</f>
        <v>5.5</v>
      </c>
      <c r="AG177" s="95" t="str">
        <f aca="true" t="shared" si="36" ref="AG177:AG182">IF(AB177&lt;=3,"1",IF(AB177&lt;5,"3",IF(AB177&lt;=15,"6",IF(AB177&gt;15,"10"))))</f>
        <v>6</v>
      </c>
      <c r="AH177" s="95" t="str">
        <f aca="true" t="shared" si="37" ref="AH177:AH182">IF(AC177&lt;=20,"1",IF(AC177&lt;=49.9,"3",IF(AC177&lt;=100,"6",IF(AC177&gt;100,"10"))))</f>
        <v>3</v>
      </c>
      <c r="AI177" s="95" t="str">
        <f aca="true" t="shared" si="38" ref="AI177:AI182">IF(AD177&gt;=6.5,"1",IF(AD177&gt;=4.6,"3",IF(AD177&gt;=2,"6",IF(AD177&gt;=0,"10"))))</f>
        <v>3</v>
      </c>
      <c r="AJ177" s="95" t="str">
        <f aca="true" t="shared" si="39" ref="AJ177:AJ182">IF(AE177&lt;=0.5,"1",IF(AE177&lt;1,"3",IF(AE177&lt;=3,"6",IF(AE177&gt;=3,"10"))))</f>
        <v>10</v>
      </c>
      <c r="AK177" s="147"/>
      <c r="AL177" s="150"/>
      <c r="AM177" s="92">
        <v>42102</v>
      </c>
      <c r="AN177" s="93">
        <v>6.6</v>
      </c>
      <c r="AO177" s="93">
        <v>63.2</v>
      </c>
      <c r="AP177" s="93">
        <v>4.7</v>
      </c>
      <c r="AQ177" s="93">
        <v>12.5</v>
      </c>
      <c r="AR177" s="99">
        <f aca="true" t="shared" si="40" ref="AR177:AR182">(AS177+AT177+AU177+AV177)/4</f>
        <v>6.25</v>
      </c>
      <c r="AS177" s="95" t="str">
        <f aca="true" t="shared" si="41" ref="AS177:AS182">IF(AN177&lt;=3,"1",IF(AN177&lt;5,"3",IF(AN177&lt;=15,"6",IF(AN177&gt;15,"10"))))</f>
        <v>6</v>
      </c>
      <c r="AT177" s="95" t="str">
        <f aca="true" t="shared" si="42" ref="AT177:AT182">IF(AO177&lt;=20,"1",IF(AO177&lt;=49.9,"3",IF(AO177&lt;=100,"6",IF(AO177&gt;100,"10"))))</f>
        <v>6</v>
      </c>
      <c r="AU177" s="95" t="str">
        <f aca="true" t="shared" si="43" ref="AU177:AU182">IF(AP177&gt;=6.5,"1",IF(AP177&gt;=4.6,"3",IF(AP177&gt;=2,"6",IF(AP177&gt;=0,"10"))))</f>
        <v>3</v>
      </c>
      <c r="AV177" s="95" t="str">
        <f aca="true" t="shared" si="44" ref="AV177:AV182">IF(AQ177&lt;=0.5,"1",IF(AQ177&lt;1,"3",IF(AQ177&lt;=3,"6",IF(AQ177&gt;=3,"10"))))</f>
        <v>10</v>
      </c>
      <c r="AW177" s="147"/>
      <c r="AX177" s="150"/>
      <c r="AY177" s="92">
        <v>42102</v>
      </c>
      <c r="AZ177" s="93">
        <v>6.5</v>
      </c>
      <c r="BA177" s="93">
        <v>69.5</v>
      </c>
      <c r="BB177" s="93">
        <v>4.7</v>
      </c>
      <c r="BC177" s="93">
        <v>3.11</v>
      </c>
      <c r="BD177" s="99">
        <f aca="true" t="shared" si="45" ref="BD177:BD182">(BE177+BF177+BG177+BH177)/4</f>
        <v>6.25</v>
      </c>
      <c r="BE177" s="95" t="str">
        <f aca="true" t="shared" si="46" ref="BE177:BE182">IF(AZ177&lt;=3,"1",IF(AZ177&lt;5,"3",IF(AZ177&lt;=15,"6",IF(AZ177&gt;15,"10"))))</f>
        <v>6</v>
      </c>
      <c r="BF177" s="95" t="str">
        <f aca="true" t="shared" si="47" ref="BF177:BF182">IF(BA177&lt;=20,"1",IF(BA177&lt;=49.9,"3",IF(BA177&lt;=100,"6",IF(BA177&gt;100,"10"))))</f>
        <v>6</v>
      </c>
      <c r="BG177" s="95" t="str">
        <f aca="true" t="shared" si="48" ref="BG177:BG182">IF(BB177&gt;=6.5,"1",IF(BB177&gt;=4.6,"3",IF(BB177&gt;=2,"6",IF(BB177&gt;=0,"10"))))</f>
        <v>3</v>
      </c>
      <c r="BH177" s="95" t="str">
        <f aca="true" t="shared" si="49" ref="BH177:BH182">IF(BC177&lt;=0.5,"1",IF(BC177&lt;1,"3",IF(BC177&lt;=3,"6",IF(BC177&gt;=3,"10"))))</f>
        <v>10</v>
      </c>
      <c r="BI177" s="147"/>
      <c r="BJ177" s="150"/>
      <c r="BK177" s="92">
        <v>42102</v>
      </c>
      <c r="BL177" s="93">
        <v>35.6</v>
      </c>
      <c r="BM177" s="93">
        <v>30.1</v>
      </c>
      <c r="BN177" s="93">
        <v>2.4</v>
      </c>
      <c r="BO177" s="93">
        <v>87.2</v>
      </c>
      <c r="BP177" s="99">
        <f t="shared" si="20"/>
        <v>7.25</v>
      </c>
      <c r="BQ177" s="95" t="str">
        <f t="shared" si="21"/>
        <v>10</v>
      </c>
      <c r="BR177" s="95" t="str">
        <f t="shared" si="22"/>
        <v>3</v>
      </c>
      <c r="BS177" s="95" t="str">
        <f t="shared" si="23"/>
        <v>6</v>
      </c>
      <c r="BT177" s="95" t="str">
        <f t="shared" si="24"/>
        <v>10</v>
      </c>
    </row>
    <row r="178" spans="1:72" ht="16.5">
      <c r="A178" s="147"/>
      <c r="B178" s="150"/>
      <c r="C178" s="92">
        <v>42151</v>
      </c>
      <c r="D178" s="93">
        <v>8.2</v>
      </c>
      <c r="E178" s="93">
        <v>49.5</v>
      </c>
      <c r="F178" s="93">
        <v>3.9</v>
      </c>
      <c r="G178" s="93">
        <v>2.19</v>
      </c>
      <c r="H178" s="99">
        <f t="shared" si="25"/>
        <v>5.25</v>
      </c>
      <c r="I178" s="95" t="str">
        <f t="shared" si="26"/>
        <v>6</v>
      </c>
      <c r="J178" s="95" t="str">
        <f t="shared" si="27"/>
        <v>3</v>
      </c>
      <c r="K178" s="95" t="str">
        <f t="shared" si="28"/>
        <v>6</v>
      </c>
      <c r="L178" s="95" t="str">
        <f t="shared" si="29"/>
        <v>6</v>
      </c>
      <c r="M178" s="147"/>
      <c r="N178" s="150"/>
      <c r="O178" s="92">
        <v>42151</v>
      </c>
      <c r="P178" s="93">
        <v>6.2</v>
      </c>
      <c r="Q178" s="93">
        <v>9.8</v>
      </c>
      <c r="R178" s="93">
        <v>1.2</v>
      </c>
      <c r="S178" s="93">
        <v>3.1</v>
      </c>
      <c r="T178" s="99">
        <f t="shared" si="30"/>
        <v>6.75</v>
      </c>
      <c r="U178" s="95" t="str">
        <f t="shared" si="31"/>
        <v>6</v>
      </c>
      <c r="V178" s="95" t="str">
        <f t="shared" si="32"/>
        <v>1</v>
      </c>
      <c r="W178" s="95" t="str">
        <f t="shared" si="33"/>
        <v>10</v>
      </c>
      <c r="X178" s="95" t="str">
        <f t="shared" si="34"/>
        <v>10</v>
      </c>
      <c r="Y178" s="147"/>
      <c r="Z178" s="150"/>
      <c r="AA178" s="92">
        <v>42151</v>
      </c>
      <c r="AB178" s="93">
        <v>6.9</v>
      </c>
      <c r="AC178" s="93">
        <v>14.2</v>
      </c>
      <c r="AD178" s="93">
        <v>1.4</v>
      </c>
      <c r="AE178" s="93">
        <v>2.53</v>
      </c>
      <c r="AF178" s="99">
        <f t="shared" si="35"/>
        <v>5.75</v>
      </c>
      <c r="AG178" s="95" t="str">
        <f t="shared" si="36"/>
        <v>6</v>
      </c>
      <c r="AH178" s="95" t="str">
        <f t="shared" si="37"/>
        <v>1</v>
      </c>
      <c r="AI178" s="95" t="str">
        <f t="shared" si="38"/>
        <v>10</v>
      </c>
      <c r="AJ178" s="95" t="str">
        <f t="shared" si="39"/>
        <v>6</v>
      </c>
      <c r="AK178" s="147"/>
      <c r="AL178" s="150"/>
      <c r="AM178" s="92">
        <v>42151</v>
      </c>
      <c r="AN178" s="93">
        <v>6.1</v>
      </c>
      <c r="AO178" s="93">
        <v>10</v>
      </c>
      <c r="AP178" s="93">
        <v>1.9</v>
      </c>
      <c r="AQ178" s="93">
        <v>2.31</v>
      </c>
      <c r="AR178" s="99">
        <f t="shared" si="40"/>
        <v>5.75</v>
      </c>
      <c r="AS178" s="95" t="str">
        <f t="shared" si="41"/>
        <v>6</v>
      </c>
      <c r="AT178" s="95" t="str">
        <f t="shared" si="42"/>
        <v>1</v>
      </c>
      <c r="AU178" s="95" t="str">
        <f t="shared" si="43"/>
        <v>10</v>
      </c>
      <c r="AV178" s="95" t="str">
        <f t="shared" si="44"/>
        <v>6</v>
      </c>
      <c r="AW178" s="147"/>
      <c r="AX178" s="150"/>
      <c r="AY178" s="92">
        <v>42151</v>
      </c>
      <c r="AZ178" s="93">
        <v>7.4</v>
      </c>
      <c r="BA178" s="93">
        <v>37.8</v>
      </c>
      <c r="BB178" s="93">
        <v>5.4</v>
      </c>
      <c r="BC178" s="93">
        <v>0.35</v>
      </c>
      <c r="BD178" s="99">
        <f t="shared" si="45"/>
        <v>3.25</v>
      </c>
      <c r="BE178" s="95" t="str">
        <f t="shared" si="46"/>
        <v>6</v>
      </c>
      <c r="BF178" s="95" t="str">
        <f t="shared" si="47"/>
        <v>3</v>
      </c>
      <c r="BG178" s="95" t="str">
        <f t="shared" si="48"/>
        <v>3</v>
      </c>
      <c r="BH178" s="95" t="str">
        <f t="shared" si="49"/>
        <v>1</v>
      </c>
      <c r="BI178" s="147"/>
      <c r="BJ178" s="150"/>
      <c r="BK178" s="92">
        <v>42151</v>
      </c>
      <c r="BL178" s="93">
        <v>8.5</v>
      </c>
      <c r="BM178" s="93">
        <v>22.4</v>
      </c>
      <c r="BN178" s="93">
        <v>2.9</v>
      </c>
      <c r="BO178" s="93">
        <v>13.7</v>
      </c>
      <c r="BP178" s="99">
        <f t="shared" si="20"/>
        <v>6.25</v>
      </c>
      <c r="BQ178" s="95" t="str">
        <f t="shared" si="21"/>
        <v>6</v>
      </c>
      <c r="BR178" s="95" t="str">
        <f t="shared" si="22"/>
        <v>3</v>
      </c>
      <c r="BS178" s="95" t="str">
        <f t="shared" si="23"/>
        <v>6</v>
      </c>
      <c r="BT178" s="95" t="str">
        <f t="shared" si="24"/>
        <v>10</v>
      </c>
    </row>
    <row r="179" spans="1:72" ht="16.5">
      <c r="A179" s="147"/>
      <c r="B179" s="150"/>
      <c r="C179" s="92">
        <v>42179</v>
      </c>
      <c r="D179" s="93">
        <v>12.5</v>
      </c>
      <c r="E179" s="93">
        <v>14.4</v>
      </c>
      <c r="F179" s="93">
        <v>1.5</v>
      </c>
      <c r="G179" s="93">
        <v>11.7</v>
      </c>
      <c r="H179" s="99">
        <f t="shared" si="25"/>
        <v>6.75</v>
      </c>
      <c r="I179" s="95" t="str">
        <f t="shared" si="26"/>
        <v>6</v>
      </c>
      <c r="J179" s="95" t="str">
        <f t="shared" si="27"/>
        <v>1</v>
      </c>
      <c r="K179" s="95" t="str">
        <f t="shared" si="28"/>
        <v>10</v>
      </c>
      <c r="L179" s="95" t="str">
        <f t="shared" si="29"/>
        <v>10</v>
      </c>
      <c r="M179" s="147"/>
      <c r="N179" s="150"/>
      <c r="O179" s="92">
        <v>42179</v>
      </c>
      <c r="P179" s="93">
        <v>14.2</v>
      </c>
      <c r="Q179" s="93">
        <v>15.1</v>
      </c>
      <c r="R179" s="93">
        <v>2.4</v>
      </c>
      <c r="S179" s="93">
        <v>14.8</v>
      </c>
      <c r="T179" s="99">
        <f t="shared" si="30"/>
        <v>5.75</v>
      </c>
      <c r="U179" s="95" t="str">
        <f t="shared" si="31"/>
        <v>6</v>
      </c>
      <c r="V179" s="95" t="str">
        <f t="shared" si="32"/>
        <v>1</v>
      </c>
      <c r="W179" s="95" t="str">
        <f t="shared" si="33"/>
        <v>6</v>
      </c>
      <c r="X179" s="95" t="str">
        <f t="shared" si="34"/>
        <v>10</v>
      </c>
      <c r="Y179" s="147"/>
      <c r="Z179" s="150"/>
      <c r="AA179" s="92">
        <v>42179</v>
      </c>
      <c r="AB179" s="93">
        <v>34.4</v>
      </c>
      <c r="AC179" s="93">
        <v>21.1</v>
      </c>
      <c r="AD179" s="93">
        <v>1.1</v>
      </c>
      <c r="AE179" s="93">
        <v>23.3</v>
      </c>
      <c r="AF179" s="99">
        <f t="shared" si="35"/>
        <v>8.25</v>
      </c>
      <c r="AG179" s="95" t="str">
        <f t="shared" si="36"/>
        <v>10</v>
      </c>
      <c r="AH179" s="95" t="str">
        <f t="shared" si="37"/>
        <v>3</v>
      </c>
      <c r="AI179" s="95" t="str">
        <f t="shared" si="38"/>
        <v>10</v>
      </c>
      <c r="AJ179" s="95" t="str">
        <f t="shared" si="39"/>
        <v>10</v>
      </c>
      <c r="AK179" s="147"/>
      <c r="AL179" s="150"/>
      <c r="AM179" s="92">
        <v>42179</v>
      </c>
      <c r="AN179" s="93">
        <v>22.6</v>
      </c>
      <c r="AO179" s="93">
        <v>81</v>
      </c>
      <c r="AP179" s="93">
        <v>5.2</v>
      </c>
      <c r="AQ179" s="93">
        <v>10.2</v>
      </c>
      <c r="AR179" s="99">
        <f t="shared" si="40"/>
        <v>7.25</v>
      </c>
      <c r="AS179" s="95" t="str">
        <f t="shared" si="41"/>
        <v>10</v>
      </c>
      <c r="AT179" s="95" t="str">
        <f t="shared" si="42"/>
        <v>6</v>
      </c>
      <c r="AU179" s="95" t="str">
        <f t="shared" si="43"/>
        <v>3</v>
      </c>
      <c r="AV179" s="95" t="str">
        <f t="shared" si="44"/>
        <v>10</v>
      </c>
      <c r="AW179" s="147"/>
      <c r="AX179" s="150"/>
      <c r="AY179" s="92">
        <v>42179</v>
      </c>
      <c r="AZ179" s="93">
        <v>7.9</v>
      </c>
      <c r="BA179" s="93">
        <v>208</v>
      </c>
      <c r="BB179" s="93">
        <v>5.1</v>
      </c>
      <c r="BC179" s="93">
        <v>0.32</v>
      </c>
      <c r="BD179" s="99">
        <f t="shared" si="45"/>
        <v>5</v>
      </c>
      <c r="BE179" s="95" t="str">
        <f t="shared" si="46"/>
        <v>6</v>
      </c>
      <c r="BF179" s="95" t="str">
        <f t="shared" si="47"/>
        <v>10</v>
      </c>
      <c r="BG179" s="95" t="str">
        <f t="shared" si="48"/>
        <v>3</v>
      </c>
      <c r="BH179" s="95" t="str">
        <f t="shared" si="49"/>
        <v>1</v>
      </c>
      <c r="BI179" s="147"/>
      <c r="BJ179" s="150"/>
      <c r="BK179" s="92">
        <v>42179</v>
      </c>
      <c r="BL179" s="93">
        <v>35.6</v>
      </c>
      <c r="BM179" s="93">
        <v>25.5</v>
      </c>
      <c r="BN179" s="93">
        <v>1.3</v>
      </c>
      <c r="BO179" s="93">
        <v>42.1</v>
      </c>
      <c r="BP179" s="99">
        <f t="shared" si="20"/>
        <v>8.25</v>
      </c>
      <c r="BQ179" s="95" t="str">
        <f t="shared" si="21"/>
        <v>10</v>
      </c>
      <c r="BR179" s="95" t="str">
        <f t="shared" si="22"/>
        <v>3</v>
      </c>
      <c r="BS179" s="95" t="str">
        <f t="shared" si="23"/>
        <v>10</v>
      </c>
      <c r="BT179" s="95" t="str">
        <f t="shared" si="24"/>
        <v>10</v>
      </c>
    </row>
    <row r="180" spans="1:72" ht="16.5">
      <c r="A180" s="147"/>
      <c r="B180" s="150"/>
      <c r="C180" s="92">
        <v>42207</v>
      </c>
      <c r="D180" s="93">
        <v>6.3</v>
      </c>
      <c r="E180" s="93">
        <v>41.1</v>
      </c>
      <c r="F180" s="93">
        <v>3</v>
      </c>
      <c r="G180" s="93">
        <v>4.79</v>
      </c>
      <c r="H180" s="99">
        <f t="shared" si="25"/>
        <v>6.25</v>
      </c>
      <c r="I180" s="95" t="str">
        <f t="shared" si="26"/>
        <v>6</v>
      </c>
      <c r="J180" s="95" t="str">
        <f t="shared" si="27"/>
        <v>3</v>
      </c>
      <c r="K180" s="95" t="str">
        <f t="shared" si="28"/>
        <v>6</v>
      </c>
      <c r="L180" s="95" t="str">
        <f t="shared" si="29"/>
        <v>10</v>
      </c>
      <c r="M180" s="147"/>
      <c r="N180" s="150"/>
      <c r="O180" s="92">
        <v>42207</v>
      </c>
      <c r="P180" s="93">
        <v>7.5</v>
      </c>
      <c r="Q180" s="93">
        <v>23.5</v>
      </c>
      <c r="R180" s="93">
        <v>2.5</v>
      </c>
      <c r="S180" s="93">
        <v>6.2</v>
      </c>
      <c r="T180" s="99">
        <f t="shared" si="30"/>
        <v>6.25</v>
      </c>
      <c r="U180" s="95" t="str">
        <f t="shared" si="31"/>
        <v>6</v>
      </c>
      <c r="V180" s="95" t="str">
        <f t="shared" si="32"/>
        <v>3</v>
      </c>
      <c r="W180" s="95" t="str">
        <f t="shared" si="33"/>
        <v>6</v>
      </c>
      <c r="X180" s="95" t="str">
        <f t="shared" si="34"/>
        <v>10</v>
      </c>
      <c r="Y180" s="147"/>
      <c r="Z180" s="150"/>
      <c r="AA180" s="92">
        <v>42207</v>
      </c>
      <c r="AB180" s="93">
        <v>6.1</v>
      </c>
      <c r="AC180" s="93">
        <v>17.5</v>
      </c>
      <c r="AD180" s="93">
        <v>3</v>
      </c>
      <c r="AE180" s="93">
        <v>5.61</v>
      </c>
      <c r="AF180" s="99">
        <f t="shared" si="35"/>
        <v>5.75</v>
      </c>
      <c r="AG180" s="95" t="str">
        <f t="shared" si="36"/>
        <v>6</v>
      </c>
      <c r="AH180" s="95" t="str">
        <f t="shared" si="37"/>
        <v>1</v>
      </c>
      <c r="AI180" s="95" t="str">
        <f t="shared" si="38"/>
        <v>6</v>
      </c>
      <c r="AJ180" s="95" t="str">
        <f t="shared" si="39"/>
        <v>10</v>
      </c>
      <c r="AK180" s="147"/>
      <c r="AL180" s="150"/>
      <c r="AM180" s="92">
        <v>42207</v>
      </c>
      <c r="AN180" s="93">
        <v>6.7</v>
      </c>
      <c r="AO180" s="93">
        <v>32.1</v>
      </c>
      <c r="AP180" s="93">
        <v>3.6</v>
      </c>
      <c r="AQ180" s="93">
        <v>3.29</v>
      </c>
      <c r="AR180" s="99">
        <f t="shared" si="40"/>
        <v>6.25</v>
      </c>
      <c r="AS180" s="95" t="str">
        <f t="shared" si="41"/>
        <v>6</v>
      </c>
      <c r="AT180" s="95" t="str">
        <f t="shared" si="42"/>
        <v>3</v>
      </c>
      <c r="AU180" s="95" t="str">
        <f t="shared" si="43"/>
        <v>6</v>
      </c>
      <c r="AV180" s="95" t="str">
        <f t="shared" si="44"/>
        <v>10</v>
      </c>
      <c r="AW180" s="147"/>
      <c r="AX180" s="150"/>
      <c r="AY180" s="92">
        <v>42207</v>
      </c>
      <c r="AZ180" s="93">
        <v>6.2</v>
      </c>
      <c r="BA180" s="93">
        <v>18</v>
      </c>
      <c r="BB180" s="93">
        <v>4.3</v>
      </c>
      <c r="BC180" s="93">
        <v>1.95</v>
      </c>
      <c r="BD180" s="99">
        <f t="shared" si="45"/>
        <v>4.75</v>
      </c>
      <c r="BE180" s="95" t="str">
        <f t="shared" si="46"/>
        <v>6</v>
      </c>
      <c r="BF180" s="95" t="str">
        <f t="shared" si="47"/>
        <v>1</v>
      </c>
      <c r="BG180" s="95" t="str">
        <f t="shared" si="48"/>
        <v>6</v>
      </c>
      <c r="BH180" s="95" t="str">
        <f t="shared" si="49"/>
        <v>6</v>
      </c>
      <c r="BI180" s="147"/>
      <c r="BJ180" s="150"/>
      <c r="BK180" s="92">
        <v>42207</v>
      </c>
      <c r="BL180" s="93">
        <v>12.1</v>
      </c>
      <c r="BM180" s="93">
        <v>44.8</v>
      </c>
      <c r="BN180" s="93">
        <v>22</v>
      </c>
      <c r="BO180" s="93">
        <v>37.4</v>
      </c>
      <c r="BP180" s="99">
        <f aca="true" t="shared" si="50" ref="BP180:BP185">(BQ180+BR180+BS180+BT180)/4</f>
        <v>5</v>
      </c>
      <c r="BQ180" s="95" t="str">
        <f>IF(BL180&lt;=3,"1",IF(BL180&lt;5,"3",IF(BL180&lt;=15,"6",IF(BL180&gt;15,"10"))))</f>
        <v>6</v>
      </c>
      <c r="BR180" s="95" t="str">
        <f>IF(BM180&lt;=20,"1",IF(BM180&lt;=49.9,"3",IF(BM180&lt;=100,"6",IF(BM180&gt;100,"10"))))</f>
        <v>3</v>
      </c>
      <c r="BS180" s="95" t="str">
        <f aca="true" t="shared" si="51" ref="BS180:BS185">IF(BN180&gt;=6.5,"1",IF(BN180&gt;=4.6,"3",IF(BN180&gt;=2,"6",IF(BN180&gt;=0,"10"))))</f>
        <v>1</v>
      </c>
      <c r="BT180" s="95" t="str">
        <f>IF(BO180&lt;=0.5,"1",IF(BO180&lt;1,"3",IF(BO180&lt;=3,"6",IF(BO180&gt;=3,"10"))))</f>
        <v>10</v>
      </c>
    </row>
    <row r="181" spans="1:72" ht="16.5">
      <c r="A181" s="147"/>
      <c r="B181" s="150"/>
      <c r="C181" s="92">
        <v>42242</v>
      </c>
      <c r="D181" s="93">
        <v>9.4</v>
      </c>
      <c r="E181" s="93">
        <v>11.8</v>
      </c>
      <c r="F181" s="93">
        <v>1.7</v>
      </c>
      <c r="G181" s="93">
        <v>9.99</v>
      </c>
      <c r="H181" s="99">
        <f t="shared" si="25"/>
        <v>6.75</v>
      </c>
      <c r="I181" s="95" t="str">
        <f t="shared" si="26"/>
        <v>6</v>
      </c>
      <c r="J181" s="95" t="str">
        <f t="shared" si="27"/>
        <v>1</v>
      </c>
      <c r="K181" s="95" t="str">
        <f t="shared" si="28"/>
        <v>10</v>
      </c>
      <c r="L181" s="95" t="str">
        <f t="shared" si="29"/>
        <v>10</v>
      </c>
      <c r="M181" s="147"/>
      <c r="N181" s="150"/>
      <c r="O181" s="92">
        <v>42242</v>
      </c>
      <c r="P181" s="93">
        <v>12.4</v>
      </c>
      <c r="Q181" s="93">
        <v>32.8</v>
      </c>
      <c r="R181" s="93">
        <v>2.3</v>
      </c>
      <c r="S181" s="93">
        <v>15.2</v>
      </c>
      <c r="T181" s="99">
        <f t="shared" si="30"/>
        <v>6.25</v>
      </c>
      <c r="U181" s="95" t="str">
        <f t="shared" si="31"/>
        <v>6</v>
      </c>
      <c r="V181" s="95" t="str">
        <f t="shared" si="32"/>
        <v>3</v>
      </c>
      <c r="W181" s="95" t="str">
        <f t="shared" si="33"/>
        <v>6</v>
      </c>
      <c r="X181" s="95" t="str">
        <f t="shared" si="34"/>
        <v>10</v>
      </c>
      <c r="Y181" s="147"/>
      <c r="Z181" s="150"/>
      <c r="AA181" s="92">
        <v>42242</v>
      </c>
      <c r="AB181" s="93">
        <v>7.3</v>
      </c>
      <c r="AC181" s="93">
        <v>17.6</v>
      </c>
      <c r="AD181" s="93">
        <v>3.8</v>
      </c>
      <c r="AE181" s="93">
        <v>11.4</v>
      </c>
      <c r="AF181" s="99">
        <f t="shared" si="35"/>
        <v>5.75</v>
      </c>
      <c r="AG181" s="95" t="str">
        <f t="shared" si="36"/>
        <v>6</v>
      </c>
      <c r="AH181" s="95" t="str">
        <f t="shared" si="37"/>
        <v>1</v>
      </c>
      <c r="AI181" s="95" t="str">
        <f t="shared" si="38"/>
        <v>6</v>
      </c>
      <c r="AJ181" s="95" t="str">
        <f t="shared" si="39"/>
        <v>10</v>
      </c>
      <c r="AK181" s="147"/>
      <c r="AL181" s="150"/>
      <c r="AM181" s="92">
        <v>42242</v>
      </c>
      <c r="AN181" s="93">
        <v>3.2</v>
      </c>
      <c r="AO181" s="93">
        <v>43.5</v>
      </c>
      <c r="AP181" s="93">
        <v>4.1</v>
      </c>
      <c r="AQ181" s="93">
        <v>3.09</v>
      </c>
      <c r="AR181" s="99">
        <f t="shared" si="40"/>
        <v>5.5</v>
      </c>
      <c r="AS181" s="95" t="str">
        <f t="shared" si="41"/>
        <v>3</v>
      </c>
      <c r="AT181" s="95" t="str">
        <f t="shared" si="42"/>
        <v>3</v>
      </c>
      <c r="AU181" s="95" t="str">
        <f t="shared" si="43"/>
        <v>6</v>
      </c>
      <c r="AV181" s="95" t="str">
        <f t="shared" si="44"/>
        <v>10</v>
      </c>
      <c r="AW181" s="147"/>
      <c r="AX181" s="150"/>
      <c r="AY181" s="92">
        <v>42242</v>
      </c>
      <c r="AZ181" s="93">
        <v>3.2</v>
      </c>
      <c r="BA181" s="93">
        <v>66.2</v>
      </c>
      <c r="BB181" s="93">
        <v>5.6</v>
      </c>
      <c r="BC181" s="93">
        <v>0.42</v>
      </c>
      <c r="BD181" s="99">
        <f t="shared" si="45"/>
        <v>3.25</v>
      </c>
      <c r="BE181" s="95" t="str">
        <f t="shared" si="46"/>
        <v>3</v>
      </c>
      <c r="BF181" s="95" t="str">
        <f t="shared" si="47"/>
        <v>6</v>
      </c>
      <c r="BG181" s="95" t="str">
        <f t="shared" si="48"/>
        <v>3</v>
      </c>
      <c r="BH181" s="95" t="str">
        <f t="shared" si="49"/>
        <v>1</v>
      </c>
      <c r="BI181" s="147"/>
      <c r="BJ181" s="150"/>
      <c r="BK181" s="92">
        <v>42242</v>
      </c>
      <c r="BL181" s="93">
        <v>5.2</v>
      </c>
      <c r="BM181" s="93">
        <v>27.9</v>
      </c>
      <c r="BN181" s="93">
        <v>3.7</v>
      </c>
      <c r="BO181" s="93">
        <v>2.8</v>
      </c>
      <c r="BP181" s="99">
        <f t="shared" si="50"/>
        <v>5.25</v>
      </c>
      <c r="BQ181" s="95" t="str">
        <f>IF(BL181&lt;=3,"1",IF(BL181&lt;5,"3",IF(BL181&lt;=15,"6",IF(BL181&gt;15,"10"))))</f>
        <v>6</v>
      </c>
      <c r="BR181" s="95" t="str">
        <f>IF(BM181&lt;=20,"1",IF(BM181&lt;=49.9,"3",IF(BM181&lt;=100,"6",IF(BM181&gt;100,"10"))))</f>
        <v>3</v>
      </c>
      <c r="BS181" s="95" t="str">
        <f t="shared" si="51"/>
        <v>6</v>
      </c>
      <c r="BT181" s="95" t="str">
        <f>IF(BO181&lt;=0.5,"1",IF(BO181&lt;1,"3",IF(BO181&lt;=3,"6",IF(BO181&gt;=3,"10"))))</f>
        <v>6</v>
      </c>
    </row>
    <row r="182" spans="1:72" ht="16.5">
      <c r="A182" s="147"/>
      <c r="B182" s="150"/>
      <c r="C182" s="92">
        <v>42258</v>
      </c>
      <c r="D182" s="93">
        <v>3.2</v>
      </c>
      <c r="E182" s="93">
        <v>8.8</v>
      </c>
      <c r="F182" s="93">
        <v>1.7</v>
      </c>
      <c r="G182" s="93">
        <v>8.06</v>
      </c>
      <c r="H182" s="99">
        <f t="shared" si="25"/>
        <v>6</v>
      </c>
      <c r="I182" s="95" t="str">
        <f t="shared" si="26"/>
        <v>3</v>
      </c>
      <c r="J182" s="95" t="str">
        <f t="shared" si="27"/>
        <v>1</v>
      </c>
      <c r="K182" s="95" t="str">
        <f t="shared" si="28"/>
        <v>10</v>
      </c>
      <c r="L182" s="95" t="str">
        <f t="shared" si="29"/>
        <v>10</v>
      </c>
      <c r="M182" s="147"/>
      <c r="N182" s="150"/>
      <c r="O182" s="92">
        <v>42258</v>
      </c>
      <c r="P182" s="93">
        <v>5.3</v>
      </c>
      <c r="Q182" s="93">
        <v>8.5</v>
      </c>
      <c r="R182" s="93">
        <v>2.2</v>
      </c>
      <c r="S182" s="93">
        <v>6.94</v>
      </c>
      <c r="T182" s="99">
        <f t="shared" si="30"/>
        <v>5.75</v>
      </c>
      <c r="U182" s="95" t="str">
        <f t="shared" si="31"/>
        <v>6</v>
      </c>
      <c r="V182" s="95" t="str">
        <f t="shared" si="32"/>
        <v>1</v>
      </c>
      <c r="W182" s="95" t="str">
        <f t="shared" si="33"/>
        <v>6</v>
      </c>
      <c r="X182" s="95" t="str">
        <f t="shared" si="34"/>
        <v>10</v>
      </c>
      <c r="Y182" s="147"/>
      <c r="Z182" s="150"/>
      <c r="AA182" s="92">
        <v>42258</v>
      </c>
      <c r="AB182" s="93">
        <v>7.8</v>
      </c>
      <c r="AC182" s="93">
        <v>17.1</v>
      </c>
      <c r="AD182" s="93">
        <v>3.1</v>
      </c>
      <c r="AE182" s="93">
        <v>6.43</v>
      </c>
      <c r="AF182" s="99">
        <f t="shared" si="35"/>
        <v>5.75</v>
      </c>
      <c r="AG182" s="95" t="str">
        <f t="shared" si="36"/>
        <v>6</v>
      </c>
      <c r="AH182" s="95" t="str">
        <f t="shared" si="37"/>
        <v>1</v>
      </c>
      <c r="AI182" s="95" t="str">
        <f t="shared" si="38"/>
        <v>6</v>
      </c>
      <c r="AJ182" s="95" t="str">
        <f t="shared" si="39"/>
        <v>10</v>
      </c>
      <c r="AK182" s="147"/>
      <c r="AL182" s="150"/>
      <c r="AM182" s="92">
        <v>42258</v>
      </c>
      <c r="AN182" s="93">
        <v>4</v>
      </c>
      <c r="AO182" s="93">
        <v>12.5</v>
      </c>
      <c r="AP182" s="93">
        <v>2.6</v>
      </c>
      <c r="AQ182" s="93">
        <v>3.26</v>
      </c>
      <c r="AR182" s="99">
        <f t="shared" si="40"/>
        <v>5</v>
      </c>
      <c r="AS182" s="95" t="str">
        <f t="shared" si="41"/>
        <v>3</v>
      </c>
      <c r="AT182" s="95" t="str">
        <f t="shared" si="42"/>
        <v>1</v>
      </c>
      <c r="AU182" s="95" t="str">
        <f t="shared" si="43"/>
        <v>6</v>
      </c>
      <c r="AV182" s="95" t="str">
        <f t="shared" si="44"/>
        <v>10</v>
      </c>
      <c r="AW182" s="147"/>
      <c r="AX182" s="150"/>
      <c r="AY182" s="92">
        <v>42258</v>
      </c>
      <c r="AZ182" s="93">
        <v>4.4</v>
      </c>
      <c r="BA182" s="93">
        <v>43.5</v>
      </c>
      <c r="BB182" s="93">
        <v>3</v>
      </c>
      <c r="BC182" s="93">
        <v>0.56</v>
      </c>
      <c r="BD182" s="99">
        <f t="shared" si="45"/>
        <v>3.75</v>
      </c>
      <c r="BE182" s="95" t="str">
        <f t="shared" si="46"/>
        <v>3</v>
      </c>
      <c r="BF182" s="95" t="str">
        <f t="shared" si="47"/>
        <v>3</v>
      </c>
      <c r="BG182" s="95" t="str">
        <f t="shared" si="48"/>
        <v>6</v>
      </c>
      <c r="BH182" s="95" t="str">
        <f t="shared" si="49"/>
        <v>3</v>
      </c>
      <c r="BI182" s="147"/>
      <c r="BJ182" s="150"/>
      <c r="BK182" s="92">
        <v>42258</v>
      </c>
      <c r="BL182" s="93">
        <v>22.7</v>
      </c>
      <c r="BM182" s="93">
        <v>7.2</v>
      </c>
      <c r="BN182" s="93">
        <v>1.4</v>
      </c>
      <c r="BO182" s="93">
        <v>36.1</v>
      </c>
      <c r="BP182" s="99">
        <f t="shared" si="50"/>
        <v>7.75</v>
      </c>
      <c r="BQ182" s="95" t="str">
        <f>IF(BL182&lt;=3,"1",IF(BL182&lt;5,"3",IF(BL182&lt;=15,"6",IF(BL182&gt;15,"10"))))</f>
        <v>10</v>
      </c>
      <c r="BR182" s="95" t="str">
        <f>IF(BM182&lt;=20,"1",IF(BM182&lt;=49.9,"3",IF(BM182&lt;=100,"6",IF(BM182&gt;100,"10"))))</f>
        <v>1</v>
      </c>
      <c r="BS182" s="95" t="str">
        <f t="shared" si="51"/>
        <v>10</v>
      </c>
      <c r="BT182" s="95" t="str">
        <f>IF(BO182&lt;=0.5,"1",IF(BO182&lt;1,"3",IF(BO182&lt;=3,"6",IF(BO182&gt;=3,"10"))))</f>
        <v>10</v>
      </c>
    </row>
    <row r="183" spans="1:72" ht="16.5">
      <c r="A183" s="147"/>
      <c r="B183" s="150"/>
      <c r="C183" s="100">
        <v>42290</v>
      </c>
      <c r="D183" s="98">
        <v>5.7</v>
      </c>
      <c r="E183" s="98">
        <v>7.8</v>
      </c>
      <c r="F183" s="98">
        <v>2.7</v>
      </c>
      <c r="G183" s="98">
        <v>6.87</v>
      </c>
      <c r="H183" s="99">
        <f>(I183+J183+K183+L183)/4</f>
        <v>5.75</v>
      </c>
      <c r="I183" s="95" t="str">
        <f>IF(D183&lt;=3,"1",IF(D183&lt;5,"3",IF(D183&lt;=15,"6",IF(D183&gt;15,"10"))))</f>
        <v>6</v>
      </c>
      <c r="J183" s="95" t="str">
        <f>IF(E183&lt;=20,"1",IF(E183&lt;=49.9,"3",IF(E183&lt;=100,"6",IF(E183&gt;100,"10"))))</f>
        <v>1</v>
      </c>
      <c r="K183" s="95" t="str">
        <f>IF(F183&gt;=6.5,"1",IF(F183&gt;=4.6,"3",IF(F183&gt;=2,"6",IF(F183&gt;=0,"10"))))</f>
        <v>6</v>
      </c>
      <c r="L183" s="95" t="str">
        <f>IF(G183&lt;=0.5,"1",IF(G183&lt;1,"3",IF(G183&lt;=3,"6",IF(G183&gt;=3,"10"))))</f>
        <v>10</v>
      </c>
      <c r="M183" s="147"/>
      <c r="N183" s="150"/>
      <c r="O183" s="100">
        <v>42290</v>
      </c>
      <c r="P183" s="98">
        <v>4.2</v>
      </c>
      <c r="Q183" s="98">
        <v>7.8</v>
      </c>
      <c r="R183" s="98">
        <v>2</v>
      </c>
      <c r="S183" s="98">
        <v>5.36</v>
      </c>
      <c r="T183" s="99">
        <f>(U183+V183+W183+X183)/4</f>
        <v>5</v>
      </c>
      <c r="U183" s="95" t="str">
        <f>IF(P183&lt;=3,"1",IF(P183&lt;5,"3",IF(P183&lt;=15,"6",IF(P183&gt;15,"10"))))</f>
        <v>3</v>
      </c>
      <c r="V183" s="95" t="str">
        <f>IF(Q183&lt;=20,"1",IF(Q183&lt;=49.9,"3",IF(Q183&lt;=100,"6",IF(Q183&gt;100,"10"))))</f>
        <v>1</v>
      </c>
      <c r="W183" s="95" t="str">
        <f>IF(R183&gt;=6.5,"1",IF(R183&gt;=4.6,"3",IF(R183&gt;=2,"6",IF(R183&gt;=0,"10"))))</f>
        <v>6</v>
      </c>
      <c r="X183" s="95" t="str">
        <f>IF(S183&lt;=0.5,"1",IF(S183&lt;1,"3",IF(S183&lt;=3,"6",IF(S183&gt;=3,"10"))))</f>
        <v>10</v>
      </c>
      <c r="Y183" s="147"/>
      <c r="Z183" s="150"/>
      <c r="AA183" s="100">
        <v>42290</v>
      </c>
      <c r="AB183" s="98">
        <v>3.1</v>
      </c>
      <c r="AC183" s="98">
        <v>7.9</v>
      </c>
      <c r="AD183" s="98">
        <v>2.6</v>
      </c>
      <c r="AE183" s="98">
        <v>6.45</v>
      </c>
      <c r="AF183" s="99">
        <f>(AG183+AH183+AI183+AJ183)/4</f>
        <v>5</v>
      </c>
      <c r="AG183" s="95" t="str">
        <f>IF(AB183&lt;=3,"1",IF(AB183&lt;5,"3",IF(AB183&lt;=15,"6",IF(AB183&gt;15,"10"))))</f>
        <v>3</v>
      </c>
      <c r="AH183" s="95" t="str">
        <f>IF(AC183&lt;=20,"1",IF(AC183&lt;=49.9,"3",IF(AC183&lt;=100,"6",IF(AC183&gt;100,"10"))))</f>
        <v>1</v>
      </c>
      <c r="AI183" s="95" t="str">
        <f>IF(AD183&gt;=6.5,"1",IF(AD183&gt;=4.6,"3",IF(AD183&gt;=2,"6",IF(AD183&gt;=0,"10"))))</f>
        <v>6</v>
      </c>
      <c r="AJ183" s="95" t="str">
        <f>IF(AE183&lt;=0.5,"1",IF(AE183&lt;1,"3",IF(AE183&lt;=3,"6",IF(AE183&gt;=3,"10"))))</f>
        <v>10</v>
      </c>
      <c r="AK183" s="147"/>
      <c r="AL183" s="150"/>
      <c r="AM183" s="100">
        <v>42290</v>
      </c>
      <c r="AN183" s="98">
        <v>3.1</v>
      </c>
      <c r="AO183" s="98">
        <v>13.8</v>
      </c>
      <c r="AP183" s="98">
        <v>2.4</v>
      </c>
      <c r="AQ183" s="98">
        <v>5</v>
      </c>
      <c r="AR183" s="99">
        <f>(AS183+AT183+AU183+AV183)/4</f>
        <v>5</v>
      </c>
      <c r="AS183" s="95" t="str">
        <f>IF(AN183&lt;=3,"1",IF(AN183&lt;5,"3",IF(AN183&lt;=15,"6",IF(AN183&gt;15,"10"))))</f>
        <v>3</v>
      </c>
      <c r="AT183" s="95" t="str">
        <f>IF(AO183&lt;=20,"1",IF(AO183&lt;=49.9,"3",IF(AO183&lt;=100,"6",IF(AO183&gt;100,"10"))))</f>
        <v>1</v>
      </c>
      <c r="AU183" s="95" t="str">
        <f>IF(AP183&gt;=6.5,"1",IF(AP183&gt;=4.6,"3",IF(AP183&gt;=2,"6",IF(AP183&gt;=0,"10"))))</f>
        <v>6</v>
      </c>
      <c r="AV183" s="95" t="str">
        <f>IF(AQ183&lt;=0.5,"1",IF(AQ183&lt;1,"3",IF(AQ183&lt;=3,"6",IF(AQ183&gt;=3,"10"))))</f>
        <v>10</v>
      </c>
      <c r="AW183" s="147"/>
      <c r="AX183" s="150"/>
      <c r="AY183" s="100">
        <v>42290</v>
      </c>
      <c r="AZ183" s="98">
        <v>3.1</v>
      </c>
      <c r="BA183" s="98">
        <v>27.5</v>
      </c>
      <c r="BB183" s="98">
        <v>3</v>
      </c>
      <c r="BC183" s="98">
        <v>3.09</v>
      </c>
      <c r="BD183" s="99">
        <f>(BE183+BF183+BG183+BH183)/4</f>
        <v>5.5</v>
      </c>
      <c r="BE183" s="95" t="str">
        <f>IF(AZ183&lt;=3,"1",IF(AZ183&lt;5,"3",IF(AZ183&lt;=15,"6",IF(AZ183&gt;15,"10"))))</f>
        <v>3</v>
      </c>
      <c r="BF183" s="95" t="str">
        <f>IF(BA183&lt;=20,"1",IF(BA183&lt;=49.9,"3",IF(BA183&lt;=100,"6",IF(BA183&gt;100,"10"))))</f>
        <v>3</v>
      </c>
      <c r="BG183" s="95" t="str">
        <f>IF(BB183&gt;=6.5,"1",IF(BB183&gt;=4.6,"3",IF(BB183&gt;=2,"6",IF(BB183&gt;=0,"10"))))</f>
        <v>6</v>
      </c>
      <c r="BH183" s="95" t="str">
        <f>IF(BC183&lt;=0.5,"1",IF(BC183&lt;1,"3",IF(BC183&lt;=3,"6",IF(BC183&gt;=3,"10"))))</f>
        <v>10</v>
      </c>
      <c r="BI183" s="147"/>
      <c r="BJ183" s="150"/>
      <c r="BK183" s="100">
        <v>42290</v>
      </c>
      <c r="BL183" s="98">
        <v>19.6</v>
      </c>
      <c r="BM183" s="98">
        <v>14.2</v>
      </c>
      <c r="BN183" s="98">
        <v>1.8</v>
      </c>
      <c r="BO183" s="98">
        <v>12.6</v>
      </c>
      <c r="BP183" s="99">
        <f t="shared" si="50"/>
        <v>7.75</v>
      </c>
      <c r="BQ183" s="95" t="str">
        <f>IF(BL183&lt;=3,"1",IF(BL183&lt;5,"3",IF(BL183&lt;=15,"6",IF(BL183&gt;15,"10"))))</f>
        <v>10</v>
      </c>
      <c r="BR183" s="95" t="str">
        <f>IF(BM183&lt;=20,"1",IF(BM183&lt;=49.9,"3",IF(BM183&lt;=100,"6",IF(BM183&gt;100,"10"))))</f>
        <v>1</v>
      </c>
      <c r="BS183" s="95" t="str">
        <f t="shared" si="51"/>
        <v>10</v>
      </c>
      <c r="BT183" s="95" t="str">
        <f>IF(BO183&lt;=0.5,"1",IF(BO183&lt;1,"3",IF(BO183&lt;=3,"6",IF(BO183&gt;=3,"10"))))</f>
        <v>10</v>
      </c>
    </row>
    <row r="184" spans="1:72" ht="16.5">
      <c r="A184" s="147"/>
      <c r="B184" s="150"/>
      <c r="C184" s="100">
        <v>42320</v>
      </c>
      <c r="D184" s="93">
        <v>23</v>
      </c>
      <c r="E184" s="93">
        <v>25</v>
      </c>
      <c r="F184" s="93">
        <v>0.8</v>
      </c>
      <c r="G184" s="93">
        <v>32.7</v>
      </c>
      <c r="H184" s="99">
        <f>(I184+J184+K184+L184)/4</f>
        <v>8.25</v>
      </c>
      <c r="I184" s="95" t="str">
        <f>IF(D184&lt;=3,"1",IF(D184&lt;5,"3",IF(D184&lt;=15,"6",IF(D184&gt;15,"10"))))</f>
        <v>10</v>
      </c>
      <c r="J184" s="95" t="str">
        <f>IF(E184&lt;=20,"1",IF(E184&lt;=49.9,"3",IF(E184&lt;=100,"6",IF(E184&gt;100,"10"))))</f>
        <v>3</v>
      </c>
      <c r="K184" s="95" t="str">
        <f>IF(F184&gt;=6.5,"1",IF(F184&gt;=4.6,"3",IF(F184&gt;=2,"6",IF(F184&gt;=0,"10"))))</f>
        <v>10</v>
      </c>
      <c r="L184" s="95" t="str">
        <f>IF(G184&lt;=0.5,"1",IF(G184&lt;1,"3",IF(G184&lt;=3,"6",IF(G184&gt;=3,"10"))))</f>
        <v>10</v>
      </c>
      <c r="M184" s="147"/>
      <c r="N184" s="150"/>
      <c r="O184" s="100">
        <v>42320</v>
      </c>
      <c r="P184" s="93">
        <v>26.3</v>
      </c>
      <c r="Q184" s="93">
        <v>25.1</v>
      </c>
      <c r="R184" s="93">
        <v>0.8</v>
      </c>
      <c r="S184" s="93">
        <v>30.4</v>
      </c>
      <c r="T184" s="99">
        <f>(U184+V184+W184+X184)/4</f>
        <v>8.25</v>
      </c>
      <c r="U184" s="95" t="str">
        <f>IF(P184&lt;=3,"1",IF(P184&lt;5,"3",IF(P184&lt;=15,"6",IF(P184&gt;15,"10"))))</f>
        <v>10</v>
      </c>
      <c r="V184" s="95" t="str">
        <f>IF(Q184&lt;=20,"1",IF(Q184&lt;=49.9,"3",IF(Q184&lt;=100,"6",IF(Q184&gt;100,"10"))))</f>
        <v>3</v>
      </c>
      <c r="W184" s="95" t="str">
        <f>IF(R184&gt;=6.5,"1",IF(R184&gt;=4.6,"3",IF(R184&gt;=2,"6",IF(R184&gt;=0,"10"))))</f>
        <v>10</v>
      </c>
      <c r="X184" s="95" t="str">
        <f>IF(S184&lt;=0.5,"1",IF(S184&lt;1,"3",IF(S184&lt;=3,"6",IF(S184&gt;=3,"10"))))</f>
        <v>10</v>
      </c>
      <c r="Y184" s="147"/>
      <c r="Z184" s="150"/>
      <c r="AA184" s="100">
        <v>42320</v>
      </c>
      <c r="AB184" s="93">
        <v>36.8</v>
      </c>
      <c r="AC184" s="93">
        <v>35.9</v>
      </c>
      <c r="AD184" s="93">
        <v>1.7</v>
      </c>
      <c r="AE184" s="93">
        <v>14.3</v>
      </c>
      <c r="AF184" s="99">
        <f>(AG184+AH184+AI184+AJ184)/4</f>
        <v>8.25</v>
      </c>
      <c r="AG184" s="95" t="str">
        <f>IF(AB184&lt;=3,"1",IF(AB184&lt;5,"3",IF(AB184&lt;=15,"6",IF(AB184&gt;15,"10"))))</f>
        <v>10</v>
      </c>
      <c r="AH184" s="95" t="str">
        <f>IF(AC184&lt;=20,"1",IF(AC184&lt;=49.9,"3",IF(AC184&lt;=100,"6",IF(AC184&gt;100,"10"))))</f>
        <v>3</v>
      </c>
      <c r="AI184" s="95" t="str">
        <f>IF(AD184&gt;=6.5,"1",IF(AD184&gt;=4.6,"3",IF(AD184&gt;=2,"6",IF(AD184&gt;=0,"10"))))</f>
        <v>10</v>
      </c>
      <c r="AJ184" s="95" t="str">
        <f>IF(AE184&lt;=0.5,"1",IF(AE184&lt;1,"3",IF(AE184&lt;=3,"6",IF(AE184&gt;=3,"10"))))</f>
        <v>10</v>
      </c>
      <c r="AK184" s="147"/>
      <c r="AL184" s="150"/>
      <c r="AM184" s="100">
        <v>42320</v>
      </c>
      <c r="AN184" s="93">
        <v>3.2</v>
      </c>
      <c r="AO184" s="93">
        <v>53.1</v>
      </c>
      <c r="AP184" s="93">
        <v>2.6</v>
      </c>
      <c r="AQ184" s="93">
        <v>3.88</v>
      </c>
      <c r="AR184" s="99">
        <f>(AS184+AT184+AU184+AV184)/4</f>
        <v>6.25</v>
      </c>
      <c r="AS184" s="95" t="str">
        <f>IF(AN184&lt;=3,"1",IF(AN184&lt;5,"3",IF(AN184&lt;=15,"6",IF(AN184&gt;15,"10"))))</f>
        <v>3</v>
      </c>
      <c r="AT184" s="95" t="str">
        <f>IF(AO184&lt;=20,"1",IF(AO184&lt;=49.9,"3",IF(AO184&lt;=100,"6",IF(AO184&gt;100,"10"))))</f>
        <v>6</v>
      </c>
      <c r="AU184" s="95" t="str">
        <f>IF(AP184&gt;=6.5,"1",IF(AP184&gt;=4.6,"3",IF(AP184&gt;=2,"6",IF(AP184&gt;=0,"10"))))</f>
        <v>6</v>
      </c>
      <c r="AV184" s="95" t="str">
        <f>IF(AQ184&lt;=0.5,"1",IF(AQ184&lt;1,"3",IF(AQ184&lt;=3,"6",IF(AQ184&gt;=3,"10"))))</f>
        <v>10</v>
      </c>
      <c r="AW184" s="147"/>
      <c r="AX184" s="150"/>
      <c r="AY184" s="100">
        <v>42320</v>
      </c>
      <c r="AZ184" s="93">
        <v>3.1</v>
      </c>
      <c r="BA184" s="93">
        <v>38.1</v>
      </c>
      <c r="BB184" s="93">
        <v>3.2</v>
      </c>
      <c r="BC184" s="93">
        <v>1.05</v>
      </c>
      <c r="BD184" s="99">
        <f>(BE184+BF184+BG184+BH184)/4</f>
        <v>4.5</v>
      </c>
      <c r="BE184" s="95" t="str">
        <f>IF(AZ184&lt;=3,"1",IF(AZ184&lt;5,"3",IF(AZ184&lt;=15,"6",IF(AZ184&gt;15,"10"))))</f>
        <v>3</v>
      </c>
      <c r="BF184" s="95" t="str">
        <f>IF(BA184&lt;=20,"1",IF(BA184&lt;=49.9,"3",IF(BA184&lt;=100,"6",IF(BA184&gt;100,"10"))))</f>
        <v>3</v>
      </c>
      <c r="BG184" s="95" t="str">
        <f>IF(BB184&gt;=6.5,"1",IF(BB184&gt;=4.6,"3",IF(BB184&gt;=2,"6",IF(BB184&gt;=0,"10"))))</f>
        <v>6</v>
      </c>
      <c r="BH184" s="95" t="str">
        <f>IF(BC184&lt;=0.5,"1",IF(BC184&lt;1,"3",IF(BC184&lt;=3,"6",IF(BC184&gt;=3,"10"))))</f>
        <v>6</v>
      </c>
      <c r="BI184" s="147"/>
      <c r="BJ184" s="150"/>
      <c r="BK184" s="100">
        <v>42320</v>
      </c>
      <c r="BL184" s="93">
        <v>41.8</v>
      </c>
      <c r="BM184" s="93">
        <v>13.4</v>
      </c>
      <c r="BN184" s="93">
        <v>0.8</v>
      </c>
      <c r="BO184" s="93">
        <v>53.2</v>
      </c>
      <c r="BP184" s="99">
        <f t="shared" si="50"/>
        <v>7.75</v>
      </c>
      <c r="BQ184" s="95" t="str">
        <f>IF(BL184&lt;=3,"1",IF(BL184&lt;5,"3",IF(BL184&lt;=15,"6",IF(BL184&gt;15,"10"))))</f>
        <v>10</v>
      </c>
      <c r="BR184" s="95" t="str">
        <f>IF(BM184&lt;=20,"1",IF(BM184&lt;=49.9,"3",IF(BM184&lt;=100,"6",IF(BM184&gt;100,"10"))))</f>
        <v>1</v>
      </c>
      <c r="BS184" s="95" t="str">
        <f t="shared" si="51"/>
        <v>10</v>
      </c>
      <c r="BT184" s="95" t="str">
        <f>IF(BO184&lt;=0.5,"1",IF(BO184&lt;1,"3",IF(BO184&lt;=3,"6",IF(BO184&gt;=3,"10"))))</f>
        <v>10</v>
      </c>
    </row>
    <row r="185" spans="1:72" ht="17.25" thickBot="1">
      <c r="A185" s="148"/>
      <c r="B185" s="151"/>
      <c r="C185" s="101">
        <v>42347</v>
      </c>
      <c r="D185" s="102">
        <v>250</v>
      </c>
      <c r="E185" s="102">
        <v>21.3</v>
      </c>
      <c r="F185" s="102">
        <v>1.2</v>
      </c>
      <c r="G185" s="102">
        <v>29.1</v>
      </c>
      <c r="H185" s="103">
        <f>(I185+J185+K185+L185)/4</f>
        <v>8.25</v>
      </c>
      <c r="I185" s="95" t="str">
        <f>IF(D185&lt;3,"1",IF(D185&lt;5,"3",IF(D185&lt;=15,"6",IF(D185&gt;15,"10"))))</f>
        <v>10</v>
      </c>
      <c r="J185" s="95" t="str">
        <f>IF(E185&lt;20,"1",IF(E185&lt;=49,"3",IF(E185&lt;=100,"6",IF(E185&gt;100,"10"))))</f>
        <v>3</v>
      </c>
      <c r="K185" s="95" t="str">
        <f>IF(F185&gt;=6.5,"1",IF(F185&gt;=4.6,"3",IF(F185&gt;=2,"6",IF(F185&gt;=0,"10"))))</f>
        <v>10</v>
      </c>
      <c r="L185" s="95" t="str">
        <f>IF(G185&lt;0.5,"1",IF(G185&lt;1,"3",IF(G185&lt;=3,"6",IF(G185&gt;=3,"10"))))</f>
        <v>10</v>
      </c>
      <c r="M185" s="148"/>
      <c r="N185" s="151"/>
      <c r="O185" s="101">
        <v>42344</v>
      </c>
      <c r="P185" s="102">
        <v>22.9</v>
      </c>
      <c r="Q185" s="102">
        <v>26</v>
      </c>
      <c r="R185" s="102">
        <v>1.1</v>
      </c>
      <c r="S185" s="102">
        <v>29.9</v>
      </c>
      <c r="T185" s="103">
        <f>(U185+V185+W185+X185)/4</f>
        <v>8.25</v>
      </c>
      <c r="U185" s="95" t="str">
        <f>IF(P185&lt;3,"1",IF(P185&lt;5,"3",IF(P185&lt;=15,"6",IF(P185&gt;15,"10"))))</f>
        <v>10</v>
      </c>
      <c r="V185" s="95" t="str">
        <f>IF(Q185&lt;20,"1",IF(Q185&lt;=49,"3",IF(Q185&lt;=100,"6",IF(Q185&gt;100,"10"))))</f>
        <v>3</v>
      </c>
      <c r="W185" s="95" t="str">
        <f>IF(R185&gt;=6.5,"1",IF(R185&gt;=4.6,"3",IF(R185&gt;=2,"6",IF(R185&gt;=0,"10"))))</f>
        <v>10</v>
      </c>
      <c r="X185" s="95" t="str">
        <f>IF(S185&lt;0.5,"1",IF(S185&lt;1,"3",IF(S185&lt;=3,"6",IF(S185&gt;=3,"10"))))</f>
        <v>10</v>
      </c>
      <c r="Y185" s="148"/>
      <c r="Z185" s="151"/>
      <c r="AA185" s="101">
        <v>42347</v>
      </c>
      <c r="AB185" s="102">
        <v>178</v>
      </c>
      <c r="AC185" s="102">
        <v>33.9</v>
      </c>
      <c r="AD185" s="102">
        <v>1.6</v>
      </c>
      <c r="AE185" s="102">
        <v>16.4</v>
      </c>
      <c r="AF185" s="103">
        <f>(AG185+AH185+AI185+AJ185)/4</f>
        <v>8.25</v>
      </c>
      <c r="AG185" s="95" t="str">
        <f>IF(AB185&lt;3,"1",IF(AB185&lt;5,"3",IF(AB185&lt;=15,"6",IF(AB185&gt;15,"10"))))</f>
        <v>10</v>
      </c>
      <c r="AH185" s="95" t="str">
        <f>IF(AC185&lt;20,"1",IF(AC185&lt;=49,"3",IF(AC185&lt;=100,"6",IF(AC185&gt;100,"10"))))</f>
        <v>3</v>
      </c>
      <c r="AI185" s="95" t="str">
        <f>IF(AD185&gt;=6.5,"1",IF(AD185&gt;=4.6,"3",IF(AD185&gt;=2,"6",IF(AD185&gt;=0,"10"))))</f>
        <v>10</v>
      </c>
      <c r="AJ185" s="95" t="str">
        <f>IF(AE185&lt;0.5,"1",IF(AE185&lt;1,"3",IF(AE185&lt;=3,"6",IF(AE185&gt;=3,"10"))))</f>
        <v>10</v>
      </c>
      <c r="AK185" s="148"/>
      <c r="AL185" s="151"/>
      <c r="AM185" s="101">
        <v>42347</v>
      </c>
      <c r="AN185" s="102">
        <v>5.2</v>
      </c>
      <c r="AO185" s="102">
        <v>55.3</v>
      </c>
      <c r="AP185" s="102">
        <v>3.2</v>
      </c>
      <c r="AQ185" s="102">
        <v>3.88</v>
      </c>
      <c r="AR185" s="103">
        <f>(AS185+AT185+AU185+AV185)/4</f>
        <v>7</v>
      </c>
      <c r="AS185" s="95" t="str">
        <f>IF(AN185&lt;3,"1",IF(AN185&lt;5,"3",IF(AN185&lt;=15,"6",IF(AN185&gt;15,"10"))))</f>
        <v>6</v>
      </c>
      <c r="AT185" s="95" t="str">
        <f>IF(AO185&lt;20,"1",IF(AO185&lt;=49,"3",IF(AO185&lt;=100,"6",IF(AO185&gt;100,"10"))))</f>
        <v>6</v>
      </c>
      <c r="AU185" s="95" t="str">
        <f>IF(AP185&gt;=6.5,"1",IF(AP185&gt;=4.6,"3",IF(AP185&gt;=2,"6",IF(AP185&gt;=0,"10"))))</f>
        <v>6</v>
      </c>
      <c r="AV185" s="95" t="str">
        <f>IF(AQ185&lt;0.5,"1",IF(AQ185&lt;1,"3",IF(AQ185&lt;=3,"6",IF(AQ185&gt;=3,"10"))))</f>
        <v>10</v>
      </c>
      <c r="AW185" s="148"/>
      <c r="AX185" s="151"/>
      <c r="AY185" s="101">
        <v>42347</v>
      </c>
      <c r="AZ185" s="102">
        <v>3.1</v>
      </c>
      <c r="BA185" s="102">
        <v>44.8</v>
      </c>
      <c r="BB185" s="102">
        <v>3.8</v>
      </c>
      <c r="BC185" s="102">
        <v>0.66</v>
      </c>
      <c r="BD185" s="103">
        <f>(BE185+BF185+BG185+BH185)/4</f>
        <v>3.75</v>
      </c>
      <c r="BE185" s="95" t="str">
        <f>IF(AZ185&lt;3,"1",IF(AZ185&lt;5,"3",IF(AZ185&lt;=15,"6",IF(AZ185&gt;15,"10"))))</f>
        <v>3</v>
      </c>
      <c r="BF185" s="95" t="str">
        <f>IF(BA185&lt;20,"1",IF(BA185&lt;=49,"3",IF(BA185&lt;=100,"6",IF(BA185&gt;100,"10"))))</f>
        <v>3</v>
      </c>
      <c r="BG185" s="95" t="str">
        <f>IF(BB185&gt;=6.5,"1",IF(BB185&gt;=4.6,"3",IF(BB185&gt;=2,"6",IF(BB185&gt;=0,"10"))))</f>
        <v>6</v>
      </c>
      <c r="BH185" s="95" t="str">
        <f>IF(BC185&lt;0.5,"1",IF(BC185&lt;1,"3",IF(BC185&lt;=3,"6",IF(BC185&gt;=3,"10"))))</f>
        <v>3</v>
      </c>
      <c r="BI185" s="148"/>
      <c r="BJ185" s="151"/>
      <c r="BK185" s="100">
        <v>42347</v>
      </c>
      <c r="BL185" s="93">
        <v>20.2</v>
      </c>
      <c r="BM185" s="93">
        <v>11.5</v>
      </c>
      <c r="BN185" s="93">
        <v>1.4</v>
      </c>
      <c r="BO185" s="93">
        <v>20</v>
      </c>
      <c r="BP185" s="103">
        <f t="shared" si="50"/>
        <v>7.75</v>
      </c>
      <c r="BQ185" s="95" t="str">
        <f>IF(BL185&lt;3,"1",IF(BL185&lt;5,"3",IF(BL185&lt;=15,"6",IF(BL185&gt;15,"10"))))</f>
        <v>10</v>
      </c>
      <c r="BR185" s="95" t="str">
        <f>IF(BM185&lt;20,"1",IF(BM185&lt;=49,"3",IF(BM185&lt;=100,"6",IF(BM185&gt;100,"10"))))</f>
        <v>1</v>
      </c>
      <c r="BS185" s="95" t="str">
        <f t="shared" si="51"/>
        <v>10</v>
      </c>
      <c r="BT185" s="95" t="str">
        <f>IF(BO185&lt;0.5,"1",IF(BO185&lt;1,"3",IF(BO185&lt;=3,"6",IF(BO185&gt;=3,"10"))))</f>
        <v>10</v>
      </c>
    </row>
    <row r="186" spans="1:72" ht="18" thickBot="1" thickTop="1">
      <c r="A186" s="104">
        <v>104</v>
      </c>
      <c r="B186" s="105" t="s">
        <v>10</v>
      </c>
      <c r="C186" s="106" t="s">
        <v>15</v>
      </c>
      <c r="D186" s="107">
        <f>AVERAGE(D174:D185)</f>
        <v>38.59166666666666</v>
      </c>
      <c r="E186" s="107">
        <f>AVERAGE(E174:E185)</f>
        <v>25.95833333333334</v>
      </c>
      <c r="F186" s="107">
        <f>AVERAGE(F174:F185)</f>
        <v>2.2916666666666665</v>
      </c>
      <c r="G186" s="107">
        <f>AVERAGE(G174:G185)</f>
        <v>25</v>
      </c>
      <c r="H186" s="108">
        <f>AVERAGE(H174:H185)</f>
        <v>6.895833333333333</v>
      </c>
      <c r="I186" s="109" t="str">
        <f>IF(D186&lt;3,"1",IF(D186&lt;5,"3",IF(D186&lt;=15,"6",IF(D186&gt;15,"10"))))</f>
        <v>10</v>
      </c>
      <c r="J186" s="109" t="str">
        <f>IF(E186&lt;20,"1",IF(E186&lt;=49,"3",IF(E186&lt;=100,"6",IF(E186&gt;100,"10"))))</f>
        <v>3</v>
      </c>
      <c r="K186" s="109" t="str">
        <f>IF(F186&gt;6.5,"1",IF(F186&gt;=4.6,"3",IF(F186&gt;=2,"6",IF(F186&gt;=0,"10"))))</f>
        <v>6</v>
      </c>
      <c r="L186" s="109" t="str">
        <f>IF(G186&lt;0.5,"1",IF(G186&lt;1,"3",IF(G186&lt;=3,"6",IF(G186&gt;=3,"10"))))</f>
        <v>10</v>
      </c>
      <c r="M186" s="104">
        <v>104</v>
      </c>
      <c r="N186" s="105" t="s">
        <v>10</v>
      </c>
      <c r="O186" s="106" t="s">
        <v>15</v>
      </c>
      <c r="P186" s="107">
        <f>AVERAGE(P174:P185)</f>
        <v>19.583333333333332</v>
      </c>
      <c r="Q186" s="107">
        <f>AVERAGE(Q174:Q185)</f>
        <v>21.441666666666663</v>
      </c>
      <c r="R186" s="107">
        <f>AVERAGE(R174:R185)</f>
        <v>2.5083333333333333</v>
      </c>
      <c r="S186" s="107">
        <f>AVERAGE(S174:S185)</f>
        <v>30.008333333333326</v>
      </c>
      <c r="T186" s="108">
        <f>AVERAGE(T174:T185)</f>
        <v>6.666666666666667</v>
      </c>
      <c r="U186" s="109" t="str">
        <f>IF(U369&lt;3,"1",IF(U369&lt;5,"3",IF(U369&lt;=15,"6",IF(U369&gt;15,"10"))))</f>
        <v>1</v>
      </c>
      <c r="V186" s="109" t="str">
        <f>IF(V369&lt;20,"1",IF(V369&lt;=49,"3",IF(V369&lt;=100,"6",IF(V369&gt;100,"10"))))</f>
        <v>1</v>
      </c>
      <c r="W186" s="109" t="str">
        <f>IF(W369&gt;6.5,"1",IF(W369&gt;=4.6,"3",IF(W369&gt;=2,"6",IF(W369&gt;=0,"10"))))</f>
        <v>10</v>
      </c>
      <c r="X186" s="109" t="str">
        <f>IF(X369&lt;0.5,"1",IF(X369&lt;1,"3",IF(X369&lt;=3,"6",IF(X369&gt;=3,"10"))))</f>
        <v>1</v>
      </c>
      <c r="Y186" s="104">
        <v>104</v>
      </c>
      <c r="Z186" s="105" t="s">
        <v>10</v>
      </c>
      <c r="AA186" s="106" t="s">
        <v>15</v>
      </c>
      <c r="AB186" s="110" t="s">
        <v>17</v>
      </c>
      <c r="AC186" s="110" t="s">
        <v>17</v>
      </c>
      <c r="AD186" s="110" t="s">
        <v>17</v>
      </c>
      <c r="AE186" s="110" t="s">
        <v>17</v>
      </c>
      <c r="AF186" s="108" t="s">
        <v>17</v>
      </c>
      <c r="AG186" s="109" t="s">
        <v>17</v>
      </c>
      <c r="AH186" s="109" t="s">
        <v>17</v>
      </c>
      <c r="AI186" s="109" t="s">
        <v>17</v>
      </c>
      <c r="AJ186" s="109" t="s">
        <v>17</v>
      </c>
      <c r="AK186" s="104">
        <v>104</v>
      </c>
      <c r="AL186" s="105" t="s">
        <v>10</v>
      </c>
      <c r="AM186" s="106" t="s">
        <v>15</v>
      </c>
      <c r="AN186" s="107">
        <f>AVERAGE(AN174:AN185)</f>
        <v>7.241666666666667</v>
      </c>
      <c r="AO186" s="107">
        <f>AVERAGE(AO174:AO185)</f>
        <v>42.14166666666667</v>
      </c>
      <c r="AP186" s="107">
        <f>AVERAGE(AP174:AP185)</f>
        <v>3.5583333333333336</v>
      </c>
      <c r="AQ186" s="107">
        <f>AVERAGE(AQ174:AQ185)</f>
        <v>9.981666666666667</v>
      </c>
      <c r="AR186" s="108">
        <f>AVERAGE(AR174:AR185)</f>
        <v>6.083333333333333</v>
      </c>
      <c r="AS186" s="109" t="str">
        <f>IF(AN186&lt;3,"1",IF(AN186&lt;5,"3",IF(AN186&lt;=15,"6",IF(AN186&gt;15,"10"))))</f>
        <v>6</v>
      </c>
      <c r="AT186" s="109" t="str">
        <f>IF(AO186&lt;20,"1",IF(AO186&lt;=49,"3",IF(AO186&lt;=100,"6",IF(AO186&gt;100,"10"))))</f>
        <v>3</v>
      </c>
      <c r="AU186" s="109" t="str">
        <f>IF(AP186&gt;6.5,"1",IF(AP186&gt;=4.6,"3",IF(AP186&gt;=2,"6",IF(AP186&gt;=0,"10"))))</f>
        <v>6</v>
      </c>
      <c r="AV186" s="109" t="str">
        <f>IF(AQ186&lt;0.5,"1",IF(AQ186&lt;1,"3",IF(AQ186&lt;=3,"6",IF(AQ186&gt;=3,"10"))))</f>
        <v>10</v>
      </c>
      <c r="AW186" s="104">
        <v>104</v>
      </c>
      <c r="AX186" s="105" t="s">
        <v>10</v>
      </c>
      <c r="AY186" s="106" t="s">
        <v>15</v>
      </c>
      <c r="AZ186" s="107">
        <f>AVERAGE(AZ174:AZ185)</f>
        <v>5.541666666666667</v>
      </c>
      <c r="BA186" s="107">
        <f>AVERAGE(BA174:BA185)</f>
        <v>55.025</v>
      </c>
      <c r="BB186" s="107">
        <f>AVERAGE(BB174:BB185)</f>
        <v>4.425</v>
      </c>
      <c r="BC186" s="107">
        <f>AVERAGE(BC174:BC185)</f>
        <v>2.4200000000000004</v>
      </c>
      <c r="BD186" s="108">
        <f>AVERAGE(BD174:BD185)</f>
        <v>4.625</v>
      </c>
      <c r="BE186" s="109" t="str">
        <f>IF(AZ186&lt;3,"1",IF(AZ186&lt;5,"3",IF(AZ186&lt;=15,"6",IF(AZ186&gt;15,"10"))))</f>
        <v>6</v>
      </c>
      <c r="BF186" s="109" t="str">
        <f>IF(BA186&lt;20,"1",IF(BA186&lt;=49,"3",IF(BA186&lt;=100,"6",IF(BA186&gt;100,"10"))))</f>
        <v>6</v>
      </c>
      <c r="BG186" s="109" t="str">
        <f>IF(BB186&gt;6.5,"1",IF(BB186&gt;=4.6,"3",IF(BB186&gt;=2,"6",IF(BB186&gt;=0,"10"))))</f>
        <v>6</v>
      </c>
      <c r="BH186" s="109" t="str">
        <f>IF(BC186&lt;0.5,"1",IF(BC186&lt;1,"3",IF(BC186&lt;=3,"6",IF(BC186&gt;=3,"10"))))</f>
        <v>6</v>
      </c>
      <c r="BI186" s="104">
        <v>104</v>
      </c>
      <c r="BJ186" s="105" t="s">
        <v>10</v>
      </c>
      <c r="BK186" s="106" t="s">
        <v>37</v>
      </c>
      <c r="BL186" s="107">
        <f>AVERAGE(BL174:BL185)</f>
        <v>22.441666666666663</v>
      </c>
      <c r="BM186" s="107">
        <f>AVERAGE(BM174:BM185)</f>
        <v>20.78333333333333</v>
      </c>
      <c r="BN186" s="107">
        <f>AVERAGE(BN174:BN185)</f>
        <v>3.8499999999999996</v>
      </c>
      <c r="BO186" s="107">
        <f>AVERAGE(BO174:BO185)</f>
        <v>39.025</v>
      </c>
      <c r="BP186" s="111">
        <f>AVERAGE(BP174:BP185)</f>
        <v>6.979166666666667</v>
      </c>
      <c r="BQ186" s="109" t="str">
        <f>IF(BL186&lt;3,"1",IF(BL186&lt;5,"3",IF(BL186&lt;=15,"6",IF(BL186&gt;15,"10"))))</f>
        <v>10</v>
      </c>
      <c r="BR186" s="109" t="str">
        <f>IF(BM186&lt;20,"1",IF(BM186&lt;=49,"3",IF(BM186&lt;=100,"6",IF(BM186&gt;100,"10"))))</f>
        <v>3</v>
      </c>
      <c r="BS186" s="109" t="str">
        <f>IF(BN186&gt;6.5,"1",IF(BN186&gt;=4.6,"3",IF(BN186&gt;=2,"6",IF(BN186&gt;=0,"10"))))</f>
        <v>6</v>
      </c>
      <c r="BT186" s="109" t="str">
        <f>IF(BO186&lt;0.5,"1",IF(BO186&lt;1,"3",IF(BO186&lt;=3,"6",IF(BO186&gt;=3,"10"))))</f>
        <v>10</v>
      </c>
    </row>
    <row r="187" spans="1:72" ht="17.25" thickTop="1">
      <c r="A187" s="146">
        <v>105</v>
      </c>
      <c r="B187" s="149" t="s">
        <v>10</v>
      </c>
      <c r="C187" s="92">
        <v>42388</v>
      </c>
      <c r="D187" s="93">
        <v>52.2</v>
      </c>
      <c r="E187" s="93">
        <v>29.6</v>
      </c>
      <c r="F187" s="93">
        <v>1.2</v>
      </c>
      <c r="G187" s="93">
        <v>29</v>
      </c>
      <c r="H187" s="99">
        <f aca="true" t="shared" si="52" ref="H187:H198">(I187+J187+K187+L187)/4</f>
        <v>8.25</v>
      </c>
      <c r="I187" s="95" t="str">
        <f aca="true" t="shared" si="53" ref="I187:I198">IF(D187&lt;=3,"1",IF(D187&lt;5,"3",IF(D187&lt;=15,"6",IF(D187&gt;15,"10"))))</f>
        <v>10</v>
      </c>
      <c r="J187" s="95" t="str">
        <f aca="true" t="shared" si="54" ref="J187:J198">IF(E187&lt;=20,"1",IF(E187&lt;=49.9,"3",IF(E187&lt;=100,"6",IF(E187&gt;100,"10"))))</f>
        <v>3</v>
      </c>
      <c r="K187" s="95" t="str">
        <f aca="true" t="shared" si="55" ref="K187:K198">IF(F187&gt;=6.5,"1",IF(F187&gt;=4.6,"3",IF(F187&gt;=2,"6",IF(F187&gt;=0,"10"))))</f>
        <v>10</v>
      </c>
      <c r="L187" s="95" t="str">
        <f aca="true" t="shared" si="56" ref="L187:L198">IF(G187&lt;=0.5,"1",IF(G187&lt;1,"3",IF(G187&lt;=3,"6",IF(G187&gt;=3,"10"))))</f>
        <v>10</v>
      </c>
      <c r="M187" s="146">
        <v>105</v>
      </c>
      <c r="N187" s="149" t="s">
        <v>10</v>
      </c>
      <c r="O187" s="92">
        <v>42388</v>
      </c>
      <c r="P187" s="93">
        <v>22.5</v>
      </c>
      <c r="Q187" s="93">
        <v>29.8</v>
      </c>
      <c r="R187" s="93">
        <v>1.4</v>
      </c>
      <c r="S187" s="93">
        <v>25.6</v>
      </c>
      <c r="T187" s="99">
        <f aca="true" t="shared" si="57" ref="T187:T198">(U187+V187+W187+X187)/4</f>
        <v>8.25</v>
      </c>
      <c r="U187" s="95" t="str">
        <f aca="true" t="shared" si="58" ref="U187:U198">IF(P187&lt;=3,"1",IF(P187&lt;5,"3",IF(P187&lt;=15,"6",IF(P187&gt;15,"10"))))</f>
        <v>10</v>
      </c>
      <c r="V187" s="95" t="str">
        <f aca="true" t="shared" si="59" ref="V187:V198">IF(Q187&lt;=20,"1",IF(Q187&lt;=49.9,"3",IF(Q187&lt;=100,"6",IF(Q187&gt;100,"10"))))</f>
        <v>3</v>
      </c>
      <c r="W187" s="95" t="str">
        <f aca="true" t="shared" si="60" ref="W187:W198">IF(R187&gt;=6.5,"1",IF(R187&gt;=4.6,"3",IF(R187&gt;=2,"6",IF(R187&gt;=0,"10"))))</f>
        <v>10</v>
      </c>
      <c r="X187" s="95" t="str">
        <f aca="true" t="shared" si="61" ref="X187:X198">IF(S187&lt;=0.5,"1",IF(S187&lt;1,"3",IF(S187&lt;=3,"6",IF(S187&gt;=3,"10"))))</f>
        <v>10</v>
      </c>
      <c r="Y187" s="146">
        <v>105</v>
      </c>
      <c r="Z187" s="149" t="s">
        <v>10</v>
      </c>
      <c r="AA187" s="92">
        <v>42388</v>
      </c>
      <c r="AB187" s="93">
        <v>25.3</v>
      </c>
      <c r="AC187" s="93">
        <v>18</v>
      </c>
      <c r="AD187" s="93">
        <v>2.1</v>
      </c>
      <c r="AE187" s="93">
        <v>20.1</v>
      </c>
      <c r="AF187" s="99">
        <f aca="true" t="shared" si="62" ref="AF187:AF198">(AG187+AH187+AI187+AJ187)/4</f>
        <v>6.75</v>
      </c>
      <c r="AG187" s="95" t="str">
        <f aca="true" t="shared" si="63" ref="AG187:AG198">IF(AB187&lt;=3,"1",IF(AB187&lt;5,"3",IF(AB187&lt;=15,"6",IF(AB187&gt;15,"10"))))</f>
        <v>10</v>
      </c>
      <c r="AH187" s="95" t="str">
        <f aca="true" t="shared" si="64" ref="AH187:AH198">IF(AC187&lt;=20,"1",IF(AC187&lt;=49.9,"3",IF(AC187&lt;=100,"6",IF(AC187&gt;100,"10"))))</f>
        <v>1</v>
      </c>
      <c r="AI187" s="95" t="str">
        <f aca="true" t="shared" si="65" ref="AI187:AI198">IF(AD187&gt;=6.5,"1",IF(AD187&gt;=4.6,"3",IF(AD187&gt;=2,"6",IF(AD187&gt;=0,"10"))))</f>
        <v>6</v>
      </c>
      <c r="AJ187" s="95" t="str">
        <f aca="true" t="shared" si="66" ref="AJ187:AJ198">IF(AE187&lt;=0.5,"1",IF(AE187&lt;1,"3",IF(AE187&lt;=3,"6",IF(AE187&gt;=3,"10"))))</f>
        <v>10</v>
      </c>
      <c r="AK187" s="146">
        <v>105</v>
      </c>
      <c r="AL187" s="149" t="s">
        <v>10</v>
      </c>
      <c r="AM187" s="92">
        <v>42388</v>
      </c>
      <c r="AN187" s="93">
        <v>10.2</v>
      </c>
      <c r="AO187" s="93">
        <v>22.8</v>
      </c>
      <c r="AP187" s="93">
        <v>2.3</v>
      </c>
      <c r="AQ187" s="93">
        <v>7.76</v>
      </c>
      <c r="AR187" s="99">
        <f aca="true" t="shared" si="67" ref="AR187:AR198">(AS187+AT187+AU187+AV187)/4</f>
        <v>6.25</v>
      </c>
      <c r="AS187" s="95" t="str">
        <f aca="true" t="shared" si="68" ref="AS187:AS198">IF(AN187&lt;=3,"1",IF(AN187&lt;5,"3",IF(AN187&lt;=15,"6",IF(AN187&gt;15,"10"))))</f>
        <v>6</v>
      </c>
      <c r="AT187" s="95" t="str">
        <f aca="true" t="shared" si="69" ref="AT187:AT198">IF(AO187&lt;=20,"1",IF(AO187&lt;=49.9,"3",IF(AO187&lt;=100,"6",IF(AO187&gt;100,"10"))))</f>
        <v>3</v>
      </c>
      <c r="AU187" s="95" t="str">
        <f aca="true" t="shared" si="70" ref="AU187:AU198">IF(AP187&gt;=6.5,"1",IF(AP187&gt;=4.6,"3",IF(AP187&gt;=2,"6",IF(AP187&gt;=0,"10"))))</f>
        <v>6</v>
      </c>
      <c r="AV187" s="95" t="str">
        <f aca="true" t="shared" si="71" ref="AV187:AV198">IF(AQ187&lt;=0.5,"1",IF(AQ187&lt;1,"3",IF(AQ187&lt;=3,"6",IF(AQ187&gt;=3,"10"))))</f>
        <v>10</v>
      </c>
      <c r="AW187" s="146">
        <v>105</v>
      </c>
      <c r="AX187" s="149" t="s">
        <v>10</v>
      </c>
      <c r="AY187" s="92">
        <v>42388</v>
      </c>
      <c r="AZ187" s="93">
        <v>4.2</v>
      </c>
      <c r="BA187" s="93">
        <v>24.8</v>
      </c>
      <c r="BB187" s="93">
        <v>2.6</v>
      </c>
      <c r="BC187" s="93">
        <v>2.99</v>
      </c>
      <c r="BD187" s="99">
        <f aca="true" t="shared" si="72" ref="BD187:BD198">(BE187+BF187+BG187+BH187)/4</f>
        <v>4.5</v>
      </c>
      <c r="BE187" s="95" t="str">
        <f aca="true" t="shared" si="73" ref="BE187:BE198">IF(AZ187&lt;=3,"1",IF(AZ187&lt;5,"3",IF(AZ187&lt;=15,"6",IF(AZ187&gt;15,"10"))))</f>
        <v>3</v>
      </c>
      <c r="BF187" s="95" t="str">
        <f aca="true" t="shared" si="74" ref="BF187:BF198">IF(BA187&lt;=20,"1",IF(BA187&lt;=49.9,"3",IF(BA187&lt;=100,"6",IF(BA187&gt;100,"10"))))</f>
        <v>3</v>
      </c>
      <c r="BG187" s="95" t="str">
        <f aca="true" t="shared" si="75" ref="BG187:BG198">IF(BB187&gt;=6.5,"1",IF(BB187&gt;=4.6,"3",IF(BB187&gt;=2,"6",IF(BB187&gt;=0,"10"))))</f>
        <v>6</v>
      </c>
      <c r="BH187" s="95" t="str">
        <f aca="true" t="shared" si="76" ref="BH187:BH198">IF(BC187&lt;=0.5,"1",IF(BC187&lt;1,"3",IF(BC187&lt;=3,"6",IF(BC187&gt;=3,"10"))))</f>
        <v>6</v>
      </c>
      <c r="BI187" s="146">
        <v>105</v>
      </c>
      <c r="BJ187" s="149" t="s">
        <v>10</v>
      </c>
      <c r="BK187" s="92">
        <v>42388</v>
      </c>
      <c r="BL187" s="93">
        <v>22.3</v>
      </c>
      <c r="BM187" s="93">
        <v>21.2</v>
      </c>
      <c r="BN187" s="93">
        <v>1.3</v>
      </c>
      <c r="BO187" s="93">
        <v>21.6</v>
      </c>
      <c r="BP187" s="99">
        <f>(BQ187+BR187+BS187+BT187)/4</f>
        <v>8.25</v>
      </c>
      <c r="BQ187" s="95" t="str">
        <f>IF(BL187&lt;=3,"1",IF(BL187&lt;5,"3",IF(BL187&lt;=15,"6",IF(BL187&gt;15,"10"))))</f>
        <v>10</v>
      </c>
      <c r="BR187" s="95" t="str">
        <f>IF(BM187&lt;=20,"1",IF(BM187&lt;=49.9,"3",IF(BM187&lt;=100,"6",IF(BM187&gt;100,"10"))))</f>
        <v>3</v>
      </c>
      <c r="BS187" s="95" t="str">
        <f>IF(BN187&gt;=6.5,"1",IF(BN187&gt;=4.6,"3",IF(BN187&gt;=2,"6",IF(BN187&gt;=0,"10"))))</f>
        <v>10</v>
      </c>
      <c r="BT187" s="95" t="str">
        <f>IF(BO187&lt;=0.5,"1",IF(BO187&lt;1,"3",IF(BO187&lt;=3,"6",IF(BO187&gt;=3,"10"))))</f>
        <v>10</v>
      </c>
    </row>
    <row r="188" spans="1:72" ht="16.5">
      <c r="A188" s="147"/>
      <c r="B188" s="150"/>
      <c r="C188" s="92">
        <v>42415</v>
      </c>
      <c r="D188" s="93">
        <v>20.5</v>
      </c>
      <c r="E188" s="93">
        <v>19.2</v>
      </c>
      <c r="F188" s="93">
        <v>3.2</v>
      </c>
      <c r="G188" s="93">
        <v>7.07</v>
      </c>
      <c r="H188" s="99">
        <f t="shared" si="52"/>
        <v>6.75</v>
      </c>
      <c r="I188" s="95" t="str">
        <f t="shared" si="53"/>
        <v>10</v>
      </c>
      <c r="J188" s="95" t="str">
        <f t="shared" si="54"/>
        <v>1</v>
      </c>
      <c r="K188" s="95" t="str">
        <f t="shared" si="55"/>
        <v>6</v>
      </c>
      <c r="L188" s="95" t="str">
        <f t="shared" si="56"/>
        <v>10</v>
      </c>
      <c r="M188" s="147"/>
      <c r="N188" s="150"/>
      <c r="O188" s="92">
        <v>42415</v>
      </c>
      <c r="P188" s="93">
        <v>11.5</v>
      </c>
      <c r="Q188" s="93">
        <v>21.9</v>
      </c>
      <c r="R188" s="93">
        <v>5.1</v>
      </c>
      <c r="S188" s="93">
        <v>8.37</v>
      </c>
      <c r="T188" s="99">
        <f t="shared" si="57"/>
        <v>5.5</v>
      </c>
      <c r="U188" s="95" t="str">
        <f t="shared" si="58"/>
        <v>6</v>
      </c>
      <c r="V188" s="95" t="str">
        <f t="shared" si="59"/>
        <v>3</v>
      </c>
      <c r="W188" s="95" t="str">
        <f t="shared" si="60"/>
        <v>3</v>
      </c>
      <c r="X188" s="95" t="str">
        <f t="shared" si="61"/>
        <v>10</v>
      </c>
      <c r="Y188" s="147"/>
      <c r="Z188" s="150"/>
      <c r="AA188" s="92">
        <v>42415</v>
      </c>
      <c r="AB188" s="93">
        <v>13.9</v>
      </c>
      <c r="AC188" s="93">
        <v>15.8</v>
      </c>
      <c r="AD188" s="93">
        <v>8.5</v>
      </c>
      <c r="AE188" s="93">
        <v>7.66</v>
      </c>
      <c r="AF188" s="99">
        <f t="shared" si="62"/>
        <v>4.5</v>
      </c>
      <c r="AG188" s="95" t="str">
        <f t="shared" si="63"/>
        <v>6</v>
      </c>
      <c r="AH188" s="95" t="str">
        <f t="shared" si="64"/>
        <v>1</v>
      </c>
      <c r="AI188" s="95" t="str">
        <f t="shared" si="65"/>
        <v>1</v>
      </c>
      <c r="AJ188" s="95" t="str">
        <f t="shared" si="66"/>
        <v>10</v>
      </c>
      <c r="AK188" s="147"/>
      <c r="AL188" s="150"/>
      <c r="AM188" s="92">
        <v>42415</v>
      </c>
      <c r="AN188" s="93">
        <v>12.9</v>
      </c>
      <c r="AO188" s="93">
        <v>16.2</v>
      </c>
      <c r="AP188" s="93">
        <v>9.8</v>
      </c>
      <c r="AQ188" s="93">
        <v>10.4</v>
      </c>
      <c r="AR188" s="99">
        <f t="shared" si="67"/>
        <v>4.5</v>
      </c>
      <c r="AS188" s="95" t="str">
        <f t="shared" si="68"/>
        <v>6</v>
      </c>
      <c r="AT188" s="95" t="str">
        <f t="shared" si="69"/>
        <v>1</v>
      </c>
      <c r="AU188" s="95" t="str">
        <f t="shared" si="70"/>
        <v>1</v>
      </c>
      <c r="AV188" s="95" t="str">
        <f t="shared" si="71"/>
        <v>10</v>
      </c>
      <c r="AW188" s="147"/>
      <c r="AX188" s="150"/>
      <c r="AY188" s="92">
        <v>42415</v>
      </c>
      <c r="AZ188" s="93">
        <v>5.4</v>
      </c>
      <c r="BA188" s="93">
        <v>41.6</v>
      </c>
      <c r="BB188" s="93">
        <v>13.1</v>
      </c>
      <c r="BC188" s="93">
        <v>5.08</v>
      </c>
      <c r="BD188" s="99">
        <f t="shared" si="72"/>
        <v>5</v>
      </c>
      <c r="BE188" s="95" t="str">
        <f t="shared" si="73"/>
        <v>6</v>
      </c>
      <c r="BF188" s="95" t="str">
        <f t="shared" si="74"/>
        <v>3</v>
      </c>
      <c r="BG188" s="95" t="str">
        <f t="shared" si="75"/>
        <v>1</v>
      </c>
      <c r="BH188" s="95" t="str">
        <f t="shared" si="76"/>
        <v>10</v>
      </c>
      <c r="BI188" s="147"/>
      <c r="BJ188" s="150"/>
      <c r="BK188" s="92">
        <v>42415</v>
      </c>
      <c r="BL188" s="93" t="s">
        <v>27</v>
      </c>
      <c r="BM188" s="93" t="s">
        <v>27</v>
      </c>
      <c r="BN188" s="93" t="s">
        <v>27</v>
      </c>
      <c r="BO188" s="93" t="s">
        <v>27</v>
      </c>
      <c r="BP188" s="94" t="s">
        <v>27</v>
      </c>
      <c r="BQ188" s="95" t="s">
        <v>27</v>
      </c>
      <c r="BR188" s="95" t="s">
        <v>27</v>
      </c>
      <c r="BS188" s="95" t="s">
        <v>27</v>
      </c>
      <c r="BT188" s="95" t="s">
        <v>27</v>
      </c>
    </row>
    <row r="189" spans="1:72" ht="16.5">
      <c r="A189" s="147"/>
      <c r="B189" s="150"/>
      <c r="C189" s="92">
        <v>42431</v>
      </c>
      <c r="D189" s="93">
        <v>12.1</v>
      </c>
      <c r="E189" s="93">
        <v>17.5</v>
      </c>
      <c r="F189" s="93">
        <v>0.6</v>
      </c>
      <c r="G189" s="93">
        <v>14.6</v>
      </c>
      <c r="H189" s="99">
        <f t="shared" si="52"/>
        <v>6.75</v>
      </c>
      <c r="I189" s="95" t="str">
        <f t="shared" si="53"/>
        <v>6</v>
      </c>
      <c r="J189" s="95" t="str">
        <f t="shared" si="54"/>
        <v>1</v>
      </c>
      <c r="K189" s="95" t="str">
        <f t="shared" si="55"/>
        <v>10</v>
      </c>
      <c r="L189" s="95" t="str">
        <f t="shared" si="56"/>
        <v>10</v>
      </c>
      <c r="M189" s="147"/>
      <c r="N189" s="150"/>
      <c r="O189" s="92">
        <v>42431</v>
      </c>
      <c r="P189" s="93">
        <v>13.2</v>
      </c>
      <c r="Q189" s="93">
        <v>16.5</v>
      </c>
      <c r="R189" s="93">
        <v>0.9</v>
      </c>
      <c r="S189" s="93">
        <v>15.4</v>
      </c>
      <c r="T189" s="99">
        <f t="shared" si="57"/>
        <v>6.75</v>
      </c>
      <c r="U189" s="95" t="str">
        <f t="shared" si="58"/>
        <v>6</v>
      </c>
      <c r="V189" s="95" t="str">
        <f t="shared" si="59"/>
        <v>1</v>
      </c>
      <c r="W189" s="95" t="str">
        <f t="shared" si="60"/>
        <v>10</v>
      </c>
      <c r="X189" s="95" t="str">
        <f t="shared" si="61"/>
        <v>10</v>
      </c>
      <c r="Y189" s="147"/>
      <c r="Z189" s="150"/>
      <c r="AA189" s="92">
        <v>42431</v>
      </c>
      <c r="AB189" s="93">
        <v>10.6</v>
      </c>
      <c r="AC189" s="93">
        <v>14</v>
      </c>
      <c r="AD189" s="93">
        <v>0.6</v>
      </c>
      <c r="AE189" s="93">
        <v>15.7</v>
      </c>
      <c r="AF189" s="99">
        <f t="shared" si="62"/>
        <v>6.75</v>
      </c>
      <c r="AG189" s="95" t="str">
        <f t="shared" si="63"/>
        <v>6</v>
      </c>
      <c r="AH189" s="95" t="str">
        <f t="shared" si="64"/>
        <v>1</v>
      </c>
      <c r="AI189" s="95" t="str">
        <f t="shared" si="65"/>
        <v>10</v>
      </c>
      <c r="AJ189" s="95" t="str">
        <f t="shared" si="66"/>
        <v>10</v>
      </c>
      <c r="AK189" s="147"/>
      <c r="AL189" s="150"/>
      <c r="AM189" s="92">
        <v>42431</v>
      </c>
      <c r="AN189" s="93">
        <v>7.6</v>
      </c>
      <c r="AO189" s="93">
        <v>19</v>
      </c>
      <c r="AP189" s="93">
        <v>1.3</v>
      </c>
      <c r="AQ189" s="93">
        <v>14.5</v>
      </c>
      <c r="AR189" s="99">
        <f t="shared" si="67"/>
        <v>6.75</v>
      </c>
      <c r="AS189" s="95" t="str">
        <f t="shared" si="68"/>
        <v>6</v>
      </c>
      <c r="AT189" s="95" t="str">
        <f t="shared" si="69"/>
        <v>1</v>
      </c>
      <c r="AU189" s="95" t="str">
        <f t="shared" si="70"/>
        <v>10</v>
      </c>
      <c r="AV189" s="95" t="str">
        <f t="shared" si="71"/>
        <v>10</v>
      </c>
      <c r="AW189" s="147"/>
      <c r="AX189" s="150"/>
      <c r="AY189" s="92">
        <v>42431</v>
      </c>
      <c r="AZ189" s="93">
        <v>3.1</v>
      </c>
      <c r="BA189" s="93">
        <v>30.4</v>
      </c>
      <c r="BB189" s="93">
        <v>2.3</v>
      </c>
      <c r="BC189" s="93">
        <v>7.73</v>
      </c>
      <c r="BD189" s="99">
        <f t="shared" si="72"/>
        <v>5.5</v>
      </c>
      <c r="BE189" s="95" t="str">
        <f t="shared" si="73"/>
        <v>3</v>
      </c>
      <c r="BF189" s="95" t="str">
        <f t="shared" si="74"/>
        <v>3</v>
      </c>
      <c r="BG189" s="95" t="str">
        <f t="shared" si="75"/>
        <v>6</v>
      </c>
      <c r="BH189" s="95" t="str">
        <f t="shared" si="76"/>
        <v>10</v>
      </c>
      <c r="BI189" s="147"/>
      <c r="BJ189" s="150"/>
      <c r="BK189" s="92">
        <v>42431</v>
      </c>
      <c r="BL189" s="93" t="s">
        <v>27</v>
      </c>
      <c r="BM189" s="93" t="s">
        <v>27</v>
      </c>
      <c r="BN189" s="93" t="s">
        <v>27</v>
      </c>
      <c r="BO189" s="93" t="s">
        <v>27</v>
      </c>
      <c r="BP189" s="94" t="s">
        <v>27</v>
      </c>
      <c r="BQ189" s="95" t="s">
        <v>27</v>
      </c>
      <c r="BR189" s="95" t="s">
        <v>27</v>
      </c>
      <c r="BS189" s="95" t="s">
        <v>27</v>
      </c>
      <c r="BT189" s="95" t="s">
        <v>27</v>
      </c>
    </row>
    <row r="190" spans="1:72" ht="16.5">
      <c r="A190" s="147"/>
      <c r="B190" s="150"/>
      <c r="C190" s="92">
        <v>42475</v>
      </c>
      <c r="D190" s="93">
        <v>5.2</v>
      </c>
      <c r="E190" s="93">
        <v>156</v>
      </c>
      <c r="F190" s="93">
        <v>1.2</v>
      </c>
      <c r="G190" s="93">
        <v>1.85</v>
      </c>
      <c r="H190" s="99">
        <f t="shared" si="52"/>
        <v>8</v>
      </c>
      <c r="I190" s="95" t="str">
        <f t="shared" si="53"/>
        <v>6</v>
      </c>
      <c r="J190" s="95" t="str">
        <f t="shared" si="54"/>
        <v>10</v>
      </c>
      <c r="K190" s="95" t="str">
        <f t="shared" si="55"/>
        <v>10</v>
      </c>
      <c r="L190" s="95" t="str">
        <f t="shared" si="56"/>
        <v>6</v>
      </c>
      <c r="M190" s="147"/>
      <c r="N190" s="150"/>
      <c r="O190" s="92">
        <v>42475</v>
      </c>
      <c r="P190" s="93">
        <v>6.9</v>
      </c>
      <c r="Q190" s="93">
        <v>176</v>
      </c>
      <c r="R190" s="93">
        <v>1.2</v>
      </c>
      <c r="S190" s="93">
        <v>2.67</v>
      </c>
      <c r="T190" s="99">
        <f t="shared" si="57"/>
        <v>8</v>
      </c>
      <c r="U190" s="95" t="str">
        <f t="shared" si="58"/>
        <v>6</v>
      </c>
      <c r="V190" s="95" t="str">
        <f t="shared" si="59"/>
        <v>10</v>
      </c>
      <c r="W190" s="95" t="str">
        <f t="shared" si="60"/>
        <v>10</v>
      </c>
      <c r="X190" s="95" t="str">
        <f t="shared" si="61"/>
        <v>6</v>
      </c>
      <c r="Y190" s="147"/>
      <c r="Z190" s="150"/>
      <c r="AA190" s="92">
        <v>42475</v>
      </c>
      <c r="AB190" s="93">
        <v>13.1</v>
      </c>
      <c r="AC190" s="93">
        <v>272</v>
      </c>
      <c r="AD190" s="93">
        <v>1.2</v>
      </c>
      <c r="AE190" s="93">
        <v>2.44</v>
      </c>
      <c r="AF190" s="99">
        <f t="shared" si="62"/>
        <v>8</v>
      </c>
      <c r="AG190" s="95" t="str">
        <f t="shared" si="63"/>
        <v>6</v>
      </c>
      <c r="AH190" s="95" t="str">
        <f t="shared" si="64"/>
        <v>10</v>
      </c>
      <c r="AI190" s="95" t="str">
        <f t="shared" si="65"/>
        <v>10</v>
      </c>
      <c r="AJ190" s="95" t="str">
        <f t="shared" si="66"/>
        <v>6</v>
      </c>
      <c r="AK190" s="147"/>
      <c r="AL190" s="150"/>
      <c r="AM190" s="92">
        <v>42475</v>
      </c>
      <c r="AN190" s="93">
        <v>9</v>
      </c>
      <c r="AO190" s="93">
        <v>232</v>
      </c>
      <c r="AP190" s="93">
        <v>1.3</v>
      </c>
      <c r="AQ190" s="93">
        <v>2.63</v>
      </c>
      <c r="AR190" s="99">
        <f t="shared" si="67"/>
        <v>8</v>
      </c>
      <c r="AS190" s="95" t="str">
        <f t="shared" si="68"/>
        <v>6</v>
      </c>
      <c r="AT190" s="95" t="str">
        <f t="shared" si="69"/>
        <v>10</v>
      </c>
      <c r="AU190" s="95" t="str">
        <f t="shared" si="70"/>
        <v>10</v>
      </c>
      <c r="AV190" s="95" t="str">
        <f t="shared" si="71"/>
        <v>6</v>
      </c>
      <c r="AW190" s="147"/>
      <c r="AX190" s="150"/>
      <c r="AY190" s="92">
        <v>42475</v>
      </c>
      <c r="AZ190" s="93">
        <v>4.1</v>
      </c>
      <c r="BA190" s="93">
        <v>64.1</v>
      </c>
      <c r="BB190" s="93">
        <v>1.8</v>
      </c>
      <c r="BC190" s="93">
        <v>1.24</v>
      </c>
      <c r="BD190" s="99">
        <f t="shared" si="72"/>
        <v>6.25</v>
      </c>
      <c r="BE190" s="95" t="str">
        <f t="shared" si="73"/>
        <v>3</v>
      </c>
      <c r="BF190" s="95" t="str">
        <f t="shared" si="74"/>
        <v>6</v>
      </c>
      <c r="BG190" s="95" t="str">
        <f t="shared" si="75"/>
        <v>10</v>
      </c>
      <c r="BH190" s="95" t="str">
        <f t="shared" si="76"/>
        <v>6</v>
      </c>
      <c r="BI190" s="147"/>
      <c r="BJ190" s="150"/>
      <c r="BK190" s="92">
        <v>42475</v>
      </c>
      <c r="BL190" s="93" t="s">
        <v>27</v>
      </c>
      <c r="BM190" s="93" t="s">
        <v>27</v>
      </c>
      <c r="BN190" s="93" t="s">
        <v>27</v>
      </c>
      <c r="BO190" s="93" t="s">
        <v>27</v>
      </c>
      <c r="BP190" s="94" t="s">
        <v>27</v>
      </c>
      <c r="BQ190" s="95" t="s">
        <v>27</v>
      </c>
      <c r="BR190" s="95" t="s">
        <v>27</v>
      </c>
      <c r="BS190" s="95" t="s">
        <v>27</v>
      </c>
      <c r="BT190" s="95" t="s">
        <v>27</v>
      </c>
    </row>
    <row r="191" spans="1:72" ht="16.5">
      <c r="A191" s="147"/>
      <c r="B191" s="150"/>
      <c r="C191" s="92">
        <v>42494</v>
      </c>
      <c r="D191" s="93">
        <v>24.7</v>
      </c>
      <c r="E191" s="93">
        <v>28.2</v>
      </c>
      <c r="F191" s="93">
        <v>3.6</v>
      </c>
      <c r="G191" s="93">
        <v>13.9</v>
      </c>
      <c r="H191" s="99">
        <f t="shared" si="52"/>
        <v>7.25</v>
      </c>
      <c r="I191" s="95" t="str">
        <f t="shared" si="53"/>
        <v>10</v>
      </c>
      <c r="J191" s="95" t="str">
        <f t="shared" si="54"/>
        <v>3</v>
      </c>
      <c r="K191" s="95" t="str">
        <f t="shared" si="55"/>
        <v>6</v>
      </c>
      <c r="L191" s="95" t="str">
        <f t="shared" si="56"/>
        <v>10</v>
      </c>
      <c r="M191" s="147"/>
      <c r="N191" s="150"/>
      <c r="O191" s="92">
        <v>42494</v>
      </c>
      <c r="P191" s="93">
        <v>24.4</v>
      </c>
      <c r="Q191" s="93">
        <v>21.5</v>
      </c>
      <c r="R191" s="93">
        <v>4.3</v>
      </c>
      <c r="S191" s="93">
        <v>12.4</v>
      </c>
      <c r="T191" s="99">
        <f t="shared" si="57"/>
        <v>7.25</v>
      </c>
      <c r="U191" s="95" t="str">
        <f t="shared" si="58"/>
        <v>10</v>
      </c>
      <c r="V191" s="95" t="str">
        <f t="shared" si="59"/>
        <v>3</v>
      </c>
      <c r="W191" s="95" t="str">
        <f t="shared" si="60"/>
        <v>6</v>
      </c>
      <c r="X191" s="95" t="str">
        <f t="shared" si="61"/>
        <v>10</v>
      </c>
      <c r="Y191" s="147"/>
      <c r="Z191" s="150"/>
      <c r="AA191" s="92">
        <v>42494</v>
      </c>
      <c r="AB191" s="93">
        <v>37</v>
      </c>
      <c r="AC191" s="93">
        <v>28.8</v>
      </c>
      <c r="AD191" s="93">
        <v>4.4</v>
      </c>
      <c r="AE191" s="93">
        <v>11.9</v>
      </c>
      <c r="AF191" s="99">
        <f t="shared" si="62"/>
        <v>7.25</v>
      </c>
      <c r="AG191" s="95" t="str">
        <f t="shared" si="63"/>
        <v>10</v>
      </c>
      <c r="AH191" s="95" t="str">
        <f t="shared" si="64"/>
        <v>3</v>
      </c>
      <c r="AI191" s="95" t="str">
        <f t="shared" si="65"/>
        <v>6</v>
      </c>
      <c r="AJ191" s="95" t="str">
        <f t="shared" si="66"/>
        <v>10</v>
      </c>
      <c r="AK191" s="147"/>
      <c r="AL191" s="150"/>
      <c r="AM191" s="92">
        <v>42494</v>
      </c>
      <c r="AN191" s="93">
        <v>15.7</v>
      </c>
      <c r="AO191" s="93">
        <v>39.9</v>
      </c>
      <c r="AP191" s="93">
        <v>3.4</v>
      </c>
      <c r="AQ191" s="93">
        <v>5.26</v>
      </c>
      <c r="AR191" s="99">
        <f t="shared" si="67"/>
        <v>7.25</v>
      </c>
      <c r="AS191" s="95" t="str">
        <f t="shared" si="68"/>
        <v>10</v>
      </c>
      <c r="AT191" s="95" t="str">
        <f t="shared" si="69"/>
        <v>3</v>
      </c>
      <c r="AU191" s="95" t="str">
        <f t="shared" si="70"/>
        <v>6</v>
      </c>
      <c r="AV191" s="95" t="str">
        <f t="shared" si="71"/>
        <v>10</v>
      </c>
      <c r="AW191" s="147"/>
      <c r="AX191" s="150"/>
      <c r="AY191" s="92">
        <v>42494</v>
      </c>
      <c r="AZ191" s="93">
        <v>14.8</v>
      </c>
      <c r="BA191" s="93">
        <v>43.9</v>
      </c>
      <c r="BB191" s="93">
        <v>5.9</v>
      </c>
      <c r="BC191" s="93">
        <v>2.44</v>
      </c>
      <c r="BD191" s="99">
        <f t="shared" si="72"/>
        <v>4.5</v>
      </c>
      <c r="BE191" s="95" t="str">
        <f t="shared" si="73"/>
        <v>6</v>
      </c>
      <c r="BF191" s="95" t="str">
        <f t="shared" si="74"/>
        <v>3</v>
      </c>
      <c r="BG191" s="95" t="str">
        <f t="shared" si="75"/>
        <v>3</v>
      </c>
      <c r="BH191" s="95" t="str">
        <f t="shared" si="76"/>
        <v>6</v>
      </c>
      <c r="BI191" s="147"/>
      <c r="BJ191" s="150"/>
      <c r="BK191" s="92">
        <v>42494</v>
      </c>
      <c r="BL191" s="93" t="s">
        <v>27</v>
      </c>
      <c r="BM191" s="93" t="s">
        <v>27</v>
      </c>
      <c r="BN191" s="93" t="s">
        <v>27</v>
      </c>
      <c r="BO191" s="93" t="s">
        <v>27</v>
      </c>
      <c r="BP191" s="94" t="s">
        <v>27</v>
      </c>
      <c r="BQ191" s="95" t="s">
        <v>27</v>
      </c>
      <c r="BR191" s="95" t="s">
        <v>27</v>
      </c>
      <c r="BS191" s="95" t="s">
        <v>27</v>
      </c>
      <c r="BT191" s="95" t="s">
        <v>27</v>
      </c>
    </row>
    <row r="192" spans="1:72" ht="16.5">
      <c r="A192" s="147"/>
      <c r="B192" s="150"/>
      <c r="C192" s="92">
        <v>42525</v>
      </c>
      <c r="D192" s="93">
        <v>10.5</v>
      </c>
      <c r="E192" s="93">
        <v>29.8</v>
      </c>
      <c r="F192" s="93">
        <v>5.5</v>
      </c>
      <c r="G192" s="93">
        <v>15.8</v>
      </c>
      <c r="H192" s="99">
        <f t="shared" si="52"/>
        <v>5.5</v>
      </c>
      <c r="I192" s="95" t="str">
        <f t="shared" si="53"/>
        <v>6</v>
      </c>
      <c r="J192" s="95" t="str">
        <f t="shared" si="54"/>
        <v>3</v>
      </c>
      <c r="K192" s="95" t="str">
        <f t="shared" si="55"/>
        <v>3</v>
      </c>
      <c r="L192" s="95" t="str">
        <f t="shared" si="56"/>
        <v>10</v>
      </c>
      <c r="M192" s="147"/>
      <c r="N192" s="150"/>
      <c r="O192" s="92">
        <v>42525</v>
      </c>
      <c r="P192" s="93">
        <v>12.9</v>
      </c>
      <c r="Q192" s="93">
        <v>40.1</v>
      </c>
      <c r="R192" s="93">
        <v>7.2</v>
      </c>
      <c r="S192" s="93">
        <v>18.4</v>
      </c>
      <c r="T192" s="99">
        <f t="shared" si="57"/>
        <v>5</v>
      </c>
      <c r="U192" s="95" t="str">
        <f t="shared" si="58"/>
        <v>6</v>
      </c>
      <c r="V192" s="95" t="str">
        <f t="shared" si="59"/>
        <v>3</v>
      </c>
      <c r="W192" s="95" t="str">
        <f t="shared" si="60"/>
        <v>1</v>
      </c>
      <c r="X192" s="95" t="str">
        <f t="shared" si="61"/>
        <v>10</v>
      </c>
      <c r="Y192" s="147"/>
      <c r="Z192" s="150"/>
      <c r="AA192" s="92">
        <v>42525</v>
      </c>
      <c r="AB192" s="93">
        <v>13</v>
      </c>
      <c r="AC192" s="93">
        <v>45.8</v>
      </c>
      <c r="AD192" s="93">
        <v>6.8</v>
      </c>
      <c r="AE192" s="93">
        <v>17.5</v>
      </c>
      <c r="AF192" s="99">
        <f t="shared" si="62"/>
        <v>5</v>
      </c>
      <c r="AG192" s="95" t="str">
        <f t="shared" si="63"/>
        <v>6</v>
      </c>
      <c r="AH192" s="95" t="str">
        <f t="shared" si="64"/>
        <v>3</v>
      </c>
      <c r="AI192" s="95" t="str">
        <f t="shared" si="65"/>
        <v>1</v>
      </c>
      <c r="AJ192" s="95" t="str">
        <f t="shared" si="66"/>
        <v>10</v>
      </c>
      <c r="AK192" s="147"/>
      <c r="AL192" s="150"/>
      <c r="AM192" s="92">
        <v>42525</v>
      </c>
      <c r="AN192" s="93">
        <v>6.2</v>
      </c>
      <c r="AO192" s="93">
        <v>64.8</v>
      </c>
      <c r="AP192" s="93">
        <v>6.2</v>
      </c>
      <c r="AQ192" s="93">
        <v>2.26</v>
      </c>
      <c r="AR192" s="99">
        <f t="shared" si="67"/>
        <v>5.25</v>
      </c>
      <c r="AS192" s="95" t="str">
        <f t="shared" si="68"/>
        <v>6</v>
      </c>
      <c r="AT192" s="95" t="str">
        <f t="shared" si="69"/>
        <v>6</v>
      </c>
      <c r="AU192" s="95" t="str">
        <f t="shared" si="70"/>
        <v>3</v>
      </c>
      <c r="AV192" s="95" t="str">
        <f t="shared" si="71"/>
        <v>6</v>
      </c>
      <c r="AW192" s="147"/>
      <c r="AX192" s="150"/>
      <c r="AY192" s="92">
        <v>42525</v>
      </c>
      <c r="AZ192" s="93">
        <v>4.2</v>
      </c>
      <c r="BA192" s="93">
        <v>66.8</v>
      </c>
      <c r="BB192" s="93">
        <v>5.9</v>
      </c>
      <c r="BC192" s="93">
        <v>0.26</v>
      </c>
      <c r="BD192" s="99">
        <f t="shared" si="72"/>
        <v>3.25</v>
      </c>
      <c r="BE192" s="95" t="str">
        <f t="shared" si="73"/>
        <v>3</v>
      </c>
      <c r="BF192" s="95" t="str">
        <f t="shared" si="74"/>
        <v>6</v>
      </c>
      <c r="BG192" s="95" t="str">
        <f t="shared" si="75"/>
        <v>3</v>
      </c>
      <c r="BH192" s="95" t="str">
        <f t="shared" si="76"/>
        <v>1</v>
      </c>
      <c r="BI192" s="147"/>
      <c r="BJ192" s="150"/>
      <c r="BK192" s="92">
        <v>42525</v>
      </c>
      <c r="BL192" s="93" t="s">
        <v>27</v>
      </c>
      <c r="BM192" s="93" t="s">
        <v>27</v>
      </c>
      <c r="BN192" s="93" t="s">
        <v>27</v>
      </c>
      <c r="BO192" s="93" t="s">
        <v>27</v>
      </c>
      <c r="BP192" s="94" t="s">
        <v>27</v>
      </c>
      <c r="BQ192" s="94" t="s">
        <v>27</v>
      </c>
      <c r="BR192" s="94" t="s">
        <v>27</v>
      </c>
      <c r="BS192" s="94" t="s">
        <v>27</v>
      </c>
      <c r="BT192" s="95" t="s">
        <v>27</v>
      </c>
    </row>
    <row r="193" spans="1:72" ht="16.5">
      <c r="A193" s="147"/>
      <c r="B193" s="150"/>
      <c r="C193" s="92">
        <v>42557</v>
      </c>
      <c r="D193" s="93">
        <v>30.8</v>
      </c>
      <c r="E193" s="93">
        <v>20.8</v>
      </c>
      <c r="F193" s="93">
        <v>3.1</v>
      </c>
      <c r="G193" s="93">
        <v>4.16</v>
      </c>
      <c r="H193" s="99">
        <f t="shared" si="52"/>
        <v>7.25</v>
      </c>
      <c r="I193" s="95" t="str">
        <f t="shared" si="53"/>
        <v>10</v>
      </c>
      <c r="J193" s="95" t="str">
        <f t="shared" si="54"/>
        <v>3</v>
      </c>
      <c r="K193" s="95" t="str">
        <f t="shared" si="55"/>
        <v>6</v>
      </c>
      <c r="L193" s="95" t="str">
        <f t="shared" si="56"/>
        <v>10</v>
      </c>
      <c r="M193" s="147"/>
      <c r="N193" s="150"/>
      <c r="O193" s="92">
        <v>42557</v>
      </c>
      <c r="P193" s="93">
        <v>17.6</v>
      </c>
      <c r="Q193" s="93">
        <v>25.1</v>
      </c>
      <c r="R193" s="93">
        <v>4.2</v>
      </c>
      <c r="S193" s="93">
        <v>16.9</v>
      </c>
      <c r="T193" s="99">
        <f t="shared" si="57"/>
        <v>7.25</v>
      </c>
      <c r="U193" s="95" t="str">
        <f t="shared" si="58"/>
        <v>10</v>
      </c>
      <c r="V193" s="95" t="str">
        <f t="shared" si="59"/>
        <v>3</v>
      </c>
      <c r="W193" s="95" t="str">
        <f t="shared" si="60"/>
        <v>6</v>
      </c>
      <c r="X193" s="95" t="str">
        <f t="shared" si="61"/>
        <v>10</v>
      </c>
      <c r="Y193" s="147"/>
      <c r="Z193" s="150"/>
      <c r="AA193" s="92">
        <v>42557</v>
      </c>
      <c r="AB193" s="93">
        <v>37.7</v>
      </c>
      <c r="AC193" s="93">
        <v>25.5</v>
      </c>
      <c r="AD193" s="93">
        <v>3.4</v>
      </c>
      <c r="AE193" s="93">
        <v>5.86</v>
      </c>
      <c r="AF193" s="99">
        <f t="shared" si="62"/>
        <v>7.25</v>
      </c>
      <c r="AG193" s="95" t="str">
        <f t="shared" si="63"/>
        <v>10</v>
      </c>
      <c r="AH193" s="95" t="str">
        <f t="shared" si="64"/>
        <v>3</v>
      </c>
      <c r="AI193" s="95" t="str">
        <f t="shared" si="65"/>
        <v>6</v>
      </c>
      <c r="AJ193" s="95" t="str">
        <f t="shared" si="66"/>
        <v>10</v>
      </c>
      <c r="AK193" s="147"/>
      <c r="AL193" s="150"/>
      <c r="AM193" s="92">
        <v>42557</v>
      </c>
      <c r="AN193" s="93">
        <v>4.1</v>
      </c>
      <c r="AO193" s="93">
        <v>34.5</v>
      </c>
      <c r="AP193" s="93">
        <v>3.7</v>
      </c>
      <c r="AQ193" s="93">
        <v>3.81</v>
      </c>
      <c r="AR193" s="99">
        <f t="shared" si="67"/>
        <v>5.5</v>
      </c>
      <c r="AS193" s="95" t="str">
        <f t="shared" si="68"/>
        <v>3</v>
      </c>
      <c r="AT193" s="95" t="str">
        <f t="shared" si="69"/>
        <v>3</v>
      </c>
      <c r="AU193" s="95" t="str">
        <f t="shared" si="70"/>
        <v>6</v>
      </c>
      <c r="AV193" s="95" t="str">
        <f t="shared" si="71"/>
        <v>10</v>
      </c>
      <c r="AW193" s="147"/>
      <c r="AX193" s="150"/>
      <c r="AY193" s="92">
        <v>42557</v>
      </c>
      <c r="AZ193" s="93">
        <v>4.1</v>
      </c>
      <c r="BA193" s="93">
        <v>62.8</v>
      </c>
      <c r="BB193" s="93">
        <v>4.9</v>
      </c>
      <c r="BC193" s="93">
        <v>0.34</v>
      </c>
      <c r="BD193" s="99">
        <f t="shared" si="72"/>
        <v>3.25</v>
      </c>
      <c r="BE193" s="95" t="str">
        <f t="shared" si="73"/>
        <v>3</v>
      </c>
      <c r="BF193" s="95" t="str">
        <f t="shared" si="74"/>
        <v>6</v>
      </c>
      <c r="BG193" s="95" t="str">
        <f t="shared" si="75"/>
        <v>3</v>
      </c>
      <c r="BH193" s="95" t="str">
        <f t="shared" si="76"/>
        <v>1</v>
      </c>
      <c r="BI193" s="147"/>
      <c r="BJ193" s="150"/>
      <c r="BK193" s="92">
        <v>42557</v>
      </c>
      <c r="BL193" s="93" t="s">
        <v>27</v>
      </c>
      <c r="BM193" s="93" t="s">
        <v>27</v>
      </c>
      <c r="BN193" s="93" t="s">
        <v>27</v>
      </c>
      <c r="BO193" s="93" t="s">
        <v>27</v>
      </c>
      <c r="BP193" s="94" t="s">
        <v>27</v>
      </c>
      <c r="BQ193" s="94" t="s">
        <v>27</v>
      </c>
      <c r="BR193" s="94" t="s">
        <v>27</v>
      </c>
      <c r="BS193" s="94" t="s">
        <v>27</v>
      </c>
      <c r="BT193" s="112" t="s">
        <v>27</v>
      </c>
    </row>
    <row r="194" spans="1:72" ht="16.5">
      <c r="A194" s="147"/>
      <c r="B194" s="150"/>
      <c r="C194" s="92">
        <v>42591</v>
      </c>
      <c r="D194" s="93">
        <v>9.4</v>
      </c>
      <c r="E194" s="93">
        <v>11.1</v>
      </c>
      <c r="F194" s="93">
        <v>2.3</v>
      </c>
      <c r="G194" s="93">
        <v>5</v>
      </c>
      <c r="H194" s="99">
        <f t="shared" si="52"/>
        <v>5.75</v>
      </c>
      <c r="I194" s="95" t="str">
        <f t="shared" si="53"/>
        <v>6</v>
      </c>
      <c r="J194" s="95" t="str">
        <f t="shared" si="54"/>
        <v>1</v>
      </c>
      <c r="K194" s="95" t="str">
        <f t="shared" si="55"/>
        <v>6</v>
      </c>
      <c r="L194" s="95" t="str">
        <f t="shared" si="56"/>
        <v>10</v>
      </c>
      <c r="M194" s="147"/>
      <c r="N194" s="150"/>
      <c r="O194" s="92">
        <v>42591</v>
      </c>
      <c r="P194" s="93">
        <v>16.7</v>
      </c>
      <c r="Q194" s="93">
        <v>11.2</v>
      </c>
      <c r="R194" s="93">
        <v>3.1</v>
      </c>
      <c r="S194" s="93">
        <v>6.33</v>
      </c>
      <c r="T194" s="99">
        <f t="shared" si="57"/>
        <v>6.75</v>
      </c>
      <c r="U194" s="95" t="str">
        <f t="shared" si="58"/>
        <v>10</v>
      </c>
      <c r="V194" s="95" t="str">
        <f t="shared" si="59"/>
        <v>1</v>
      </c>
      <c r="W194" s="95" t="str">
        <f t="shared" si="60"/>
        <v>6</v>
      </c>
      <c r="X194" s="95" t="str">
        <f t="shared" si="61"/>
        <v>10</v>
      </c>
      <c r="Y194" s="147"/>
      <c r="Z194" s="150"/>
      <c r="AA194" s="92">
        <v>42591</v>
      </c>
      <c r="AB194" s="93">
        <v>8</v>
      </c>
      <c r="AC194" s="93">
        <v>11</v>
      </c>
      <c r="AD194" s="93">
        <v>2.9</v>
      </c>
      <c r="AE194" s="93">
        <v>7.04</v>
      </c>
      <c r="AF194" s="99">
        <f t="shared" si="62"/>
        <v>5.75</v>
      </c>
      <c r="AG194" s="95" t="str">
        <f t="shared" si="63"/>
        <v>6</v>
      </c>
      <c r="AH194" s="95" t="str">
        <f t="shared" si="64"/>
        <v>1</v>
      </c>
      <c r="AI194" s="95" t="str">
        <f t="shared" si="65"/>
        <v>6</v>
      </c>
      <c r="AJ194" s="95" t="str">
        <f t="shared" si="66"/>
        <v>10</v>
      </c>
      <c r="AK194" s="147"/>
      <c r="AL194" s="150"/>
      <c r="AM194" s="92">
        <v>42591</v>
      </c>
      <c r="AN194" s="93">
        <v>20</v>
      </c>
      <c r="AO194" s="93">
        <v>17.5</v>
      </c>
      <c r="AP194" s="93">
        <v>5.5</v>
      </c>
      <c r="AQ194" s="93">
        <v>8.35</v>
      </c>
      <c r="AR194" s="99">
        <f t="shared" si="67"/>
        <v>6</v>
      </c>
      <c r="AS194" s="95" t="str">
        <f t="shared" si="68"/>
        <v>10</v>
      </c>
      <c r="AT194" s="95" t="str">
        <f t="shared" si="69"/>
        <v>1</v>
      </c>
      <c r="AU194" s="95" t="str">
        <f t="shared" si="70"/>
        <v>3</v>
      </c>
      <c r="AV194" s="95" t="str">
        <f t="shared" si="71"/>
        <v>10</v>
      </c>
      <c r="AW194" s="147"/>
      <c r="AX194" s="150"/>
      <c r="AY194" s="92">
        <v>42591</v>
      </c>
      <c r="AZ194" s="93">
        <v>5.9</v>
      </c>
      <c r="BA194" s="93">
        <v>44.7</v>
      </c>
      <c r="BB194" s="93">
        <v>6.3</v>
      </c>
      <c r="BC194" s="93">
        <v>3.95</v>
      </c>
      <c r="BD194" s="99">
        <f t="shared" si="72"/>
        <v>5.5</v>
      </c>
      <c r="BE194" s="95" t="str">
        <f t="shared" si="73"/>
        <v>6</v>
      </c>
      <c r="BF194" s="95" t="str">
        <f t="shared" si="74"/>
        <v>3</v>
      </c>
      <c r="BG194" s="95" t="str">
        <f t="shared" si="75"/>
        <v>3</v>
      </c>
      <c r="BH194" s="95" t="str">
        <f t="shared" si="76"/>
        <v>10</v>
      </c>
      <c r="BI194" s="147"/>
      <c r="BJ194" s="150"/>
      <c r="BK194" s="92">
        <v>42591</v>
      </c>
      <c r="BL194" s="93" t="s">
        <v>27</v>
      </c>
      <c r="BM194" s="93" t="s">
        <v>27</v>
      </c>
      <c r="BN194" s="93" t="s">
        <v>27</v>
      </c>
      <c r="BO194" s="93" t="s">
        <v>27</v>
      </c>
      <c r="BP194" s="94" t="s">
        <v>27</v>
      </c>
      <c r="BQ194" s="94" t="s">
        <v>27</v>
      </c>
      <c r="BR194" s="94" t="s">
        <v>27</v>
      </c>
      <c r="BS194" s="94" t="s">
        <v>27</v>
      </c>
      <c r="BT194" s="112" t="s">
        <v>27</v>
      </c>
    </row>
    <row r="195" spans="1:72" ht="16.5">
      <c r="A195" s="147"/>
      <c r="B195" s="150"/>
      <c r="C195" s="92">
        <v>42639</v>
      </c>
      <c r="D195" s="93">
        <v>18.5</v>
      </c>
      <c r="E195" s="93">
        <v>11.2</v>
      </c>
      <c r="F195" s="93">
        <v>2.6</v>
      </c>
      <c r="G195" s="93">
        <v>6.11</v>
      </c>
      <c r="H195" s="99">
        <f t="shared" si="52"/>
        <v>6.75</v>
      </c>
      <c r="I195" s="95" t="str">
        <f t="shared" si="53"/>
        <v>10</v>
      </c>
      <c r="J195" s="95" t="str">
        <f t="shared" si="54"/>
        <v>1</v>
      </c>
      <c r="K195" s="95" t="str">
        <f t="shared" si="55"/>
        <v>6</v>
      </c>
      <c r="L195" s="95" t="str">
        <f t="shared" si="56"/>
        <v>10</v>
      </c>
      <c r="M195" s="147"/>
      <c r="N195" s="150"/>
      <c r="O195" s="92">
        <v>42639</v>
      </c>
      <c r="P195" s="93">
        <v>19.7</v>
      </c>
      <c r="Q195" s="93">
        <v>16.1</v>
      </c>
      <c r="R195" s="93">
        <v>1.9</v>
      </c>
      <c r="S195" s="93">
        <v>5.56</v>
      </c>
      <c r="T195" s="99">
        <f t="shared" si="57"/>
        <v>7.75</v>
      </c>
      <c r="U195" s="95" t="str">
        <f t="shared" si="58"/>
        <v>10</v>
      </c>
      <c r="V195" s="95" t="str">
        <f t="shared" si="59"/>
        <v>1</v>
      </c>
      <c r="W195" s="95" t="str">
        <f t="shared" si="60"/>
        <v>10</v>
      </c>
      <c r="X195" s="95" t="str">
        <f t="shared" si="61"/>
        <v>10</v>
      </c>
      <c r="Y195" s="147"/>
      <c r="Z195" s="150"/>
      <c r="AA195" s="92">
        <v>42639</v>
      </c>
      <c r="AB195" s="93">
        <v>25.7</v>
      </c>
      <c r="AC195" s="93">
        <v>24.1</v>
      </c>
      <c r="AD195" s="93">
        <v>3</v>
      </c>
      <c r="AE195" s="93">
        <v>5.56</v>
      </c>
      <c r="AF195" s="99">
        <f t="shared" si="62"/>
        <v>7.25</v>
      </c>
      <c r="AG195" s="95" t="str">
        <f t="shared" si="63"/>
        <v>10</v>
      </c>
      <c r="AH195" s="95" t="str">
        <f t="shared" si="64"/>
        <v>3</v>
      </c>
      <c r="AI195" s="95" t="str">
        <f t="shared" si="65"/>
        <v>6</v>
      </c>
      <c r="AJ195" s="95" t="str">
        <f t="shared" si="66"/>
        <v>10</v>
      </c>
      <c r="AK195" s="147"/>
      <c r="AL195" s="150"/>
      <c r="AM195" s="92">
        <v>42639</v>
      </c>
      <c r="AN195" s="93">
        <v>14.8</v>
      </c>
      <c r="AO195" s="93">
        <v>31.3</v>
      </c>
      <c r="AP195" s="93">
        <v>2.8</v>
      </c>
      <c r="AQ195" s="93">
        <v>4.96</v>
      </c>
      <c r="AR195" s="99">
        <f t="shared" si="67"/>
        <v>6.25</v>
      </c>
      <c r="AS195" s="95" t="str">
        <f t="shared" si="68"/>
        <v>6</v>
      </c>
      <c r="AT195" s="95" t="str">
        <f t="shared" si="69"/>
        <v>3</v>
      </c>
      <c r="AU195" s="95" t="str">
        <f t="shared" si="70"/>
        <v>6</v>
      </c>
      <c r="AV195" s="95" t="str">
        <f t="shared" si="71"/>
        <v>10</v>
      </c>
      <c r="AW195" s="147"/>
      <c r="AX195" s="150"/>
      <c r="AY195" s="92">
        <v>42639</v>
      </c>
      <c r="AZ195" s="93">
        <v>4</v>
      </c>
      <c r="BA195" s="93">
        <v>360</v>
      </c>
      <c r="BB195" s="93">
        <v>4.4</v>
      </c>
      <c r="BC195" s="93">
        <v>0.61</v>
      </c>
      <c r="BD195" s="99">
        <f t="shared" si="72"/>
        <v>5.5</v>
      </c>
      <c r="BE195" s="95" t="str">
        <f t="shared" si="73"/>
        <v>3</v>
      </c>
      <c r="BF195" s="95" t="str">
        <f t="shared" si="74"/>
        <v>10</v>
      </c>
      <c r="BG195" s="95" t="str">
        <f t="shared" si="75"/>
        <v>6</v>
      </c>
      <c r="BH195" s="95" t="str">
        <f t="shared" si="76"/>
        <v>3</v>
      </c>
      <c r="BI195" s="147"/>
      <c r="BJ195" s="150"/>
      <c r="BK195" s="92">
        <v>42639</v>
      </c>
      <c r="BL195" s="93" t="s">
        <v>27</v>
      </c>
      <c r="BM195" s="93" t="s">
        <v>27</v>
      </c>
      <c r="BN195" s="93" t="s">
        <v>27</v>
      </c>
      <c r="BO195" s="93" t="s">
        <v>27</v>
      </c>
      <c r="BP195" s="94" t="s">
        <v>27</v>
      </c>
      <c r="BQ195" s="94" t="s">
        <v>27</v>
      </c>
      <c r="BR195" s="94" t="s">
        <v>27</v>
      </c>
      <c r="BS195" s="94" t="s">
        <v>27</v>
      </c>
      <c r="BT195" s="112" t="s">
        <v>27</v>
      </c>
    </row>
    <row r="196" spans="1:72" ht="16.5">
      <c r="A196" s="147"/>
      <c r="B196" s="150"/>
      <c r="C196" s="100">
        <v>42655</v>
      </c>
      <c r="D196" s="98">
        <v>8.8</v>
      </c>
      <c r="E196" s="98">
        <v>10.5</v>
      </c>
      <c r="F196" s="98">
        <v>2</v>
      </c>
      <c r="G196" s="98">
        <v>3.48</v>
      </c>
      <c r="H196" s="99">
        <f t="shared" si="52"/>
        <v>5.75</v>
      </c>
      <c r="I196" s="95" t="str">
        <f t="shared" si="53"/>
        <v>6</v>
      </c>
      <c r="J196" s="95" t="str">
        <f t="shared" si="54"/>
        <v>1</v>
      </c>
      <c r="K196" s="95" t="str">
        <f t="shared" si="55"/>
        <v>6</v>
      </c>
      <c r="L196" s="95" t="str">
        <f t="shared" si="56"/>
        <v>10</v>
      </c>
      <c r="M196" s="147"/>
      <c r="N196" s="150"/>
      <c r="O196" s="100">
        <v>42655</v>
      </c>
      <c r="P196" s="98">
        <v>8.3</v>
      </c>
      <c r="Q196" s="98">
        <v>10.8</v>
      </c>
      <c r="R196" s="98">
        <v>1</v>
      </c>
      <c r="S196" s="98">
        <v>4</v>
      </c>
      <c r="T196" s="99">
        <f t="shared" si="57"/>
        <v>6.75</v>
      </c>
      <c r="U196" s="95" t="str">
        <f t="shared" si="58"/>
        <v>6</v>
      </c>
      <c r="V196" s="95" t="str">
        <f t="shared" si="59"/>
        <v>1</v>
      </c>
      <c r="W196" s="95" t="str">
        <f t="shared" si="60"/>
        <v>10</v>
      </c>
      <c r="X196" s="95" t="str">
        <f t="shared" si="61"/>
        <v>10</v>
      </c>
      <c r="Y196" s="147"/>
      <c r="Z196" s="150"/>
      <c r="AA196" s="100">
        <v>42655</v>
      </c>
      <c r="AB196" s="98">
        <v>12.7</v>
      </c>
      <c r="AC196" s="98">
        <v>10.4</v>
      </c>
      <c r="AD196" s="98">
        <v>2.2</v>
      </c>
      <c r="AE196" s="98">
        <v>4.32</v>
      </c>
      <c r="AF196" s="99">
        <f t="shared" si="62"/>
        <v>5.75</v>
      </c>
      <c r="AG196" s="95" t="str">
        <f t="shared" si="63"/>
        <v>6</v>
      </c>
      <c r="AH196" s="95" t="str">
        <f t="shared" si="64"/>
        <v>1</v>
      </c>
      <c r="AI196" s="95" t="str">
        <f t="shared" si="65"/>
        <v>6</v>
      </c>
      <c r="AJ196" s="95" t="str">
        <f t="shared" si="66"/>
        <v>10</v>
      </c>
      <c r="AK196" s="147"/>
      <c r="AL196" s="150"/>
      <c r="AM196" s="100">
        <v>42655</v>
      </c>
      <c r="AN196" s="98">
        <v>6.7</v>
      </c>
      <c r="AO196" s="98">
        <v>10</v>
      </c>
      <c r="AP196" s="98">
        <v>2.7</v>
      </c>
      <c r="AQ196" s="98">
        <v>3.39</v>
      </c>
      <c r="AR196" s="99">
        <f t="shared" si="67"/>
        <v>5.75</v>
      </c>
      <c r="AS196" s="95" t="str">
        <f t="shared" si="68"/>
        <v>6</v>
      </c>
      <c r="AT196" s="95" t="str">
        <f t="shared" si="69"/>
        <v>1</v>
      </c>
      <c r="AU196" s="95" t="str">
        <f t="shared" si="70"/>
        <v>6</v>
      </c>
      <c r="AV196" s="95" t="str">
        <f t="shared" si="71"/>
        <v>10</v>
      </c>
      <c r="AW196" s="147"/>
      <c r="AX196" s="150"/>
      <c r="AY196" s="100">
        <v>42655</v>
      </c>
      <c r="AZ196" s="98">
        <v>6.8</v>
      </c>
      <c r="BA196" s="98">
        <v>21.9</v>
      </c>
      <c r="BB196" s="98">
        <v>4.8</v>
      </c>
      <c r="BC196" s="98">
        <v>1.31</v>
      </c>
      <c r="BD196" s="99">
        <f t="shared" si="72"/>
        <v>4.5</v>
      </c>
      <c r="BE196" s="95" t="str">
        <f t="shared" si="73"/>
        <v>6</v>
      </c>
      <c r="BF196" s="95" t="str">
        <f t="shared" si="74"/>
        <v>3</v>
      </c>
      <c r="BG196" s="95" t="str">
        <f t="shared" si="75"/>
        <v>3</v>
      </c>
      <c r="BH196" s="95" t="str">
        <f t="shared" si="76"/>
        <v>6</v>
      </c>
      <c r="BI196" s="147"/>
      <c r="BJ196" s="150"/>
      <c r="BK196" s="100">
        <v>42655</v>
      </c>
      <c r="BL196" s="93">
        <v>14.5</v>
      </c>
      <c r="BM196" s="93">
        <v>5.8</v>
      </c>
      <c r="BN196" s="93">
        <v>3.2</v>
      </c>
      <c r="BO196" s="93">
        <v>8.51</v>
      </c>
      <c r="BP196" s="99">
        <f>(BQ196+BR196+BS196+BT196)/4</f>
        <v>5.75</v>
      </c>
      <c r="BQ196" s="95" t="str">
        <f>IF(BL196&lt;=3,"1",IF(BL196&lt;5,"3",IF(BL196&lt;=15,"6",IF(BL196&gt;15,"10"))))</f>
        <v>6</v>
      </c>
      <c r="BR196" s="95" t="str">
        <f>IF(BM196&lt;=20,"1",IF(BM196&lt;=49.9,"3",IF(BM196&lt;=100,"6",IF(BM196&gt;100,"10"))))</f>
        <v>1</v>
      </c>
      <c r="BS196" s="95" t="str">
        <f>IF(BN196&gt;=6.5,"1",IF(BN196&gt;=4.6,"3",IF(BN196&gt;=2,"6",IF(BN196&gt;=0,"10"))))</f>
        <v>6</v>
      </c>
      <c r="BT196" s="95" t="str">
        <f>IF(BO196&lt;=0.5,"1",IF(BO196&lt;1,"3",IF(BO196&lt;=3,"6",IF(BO196&gt;=3,"10"))))</f>
        <v>10</v>
      </c>
    </row>
    <row r="197" spans="1:72" ht="16.5">
      <c r="A197" s="147"/>
      <c r="B197" s="150"/>
      <c r="C197" s="100">
        <v>42704</v>
      </c>
      <c r="D197" s="93">
        <v>28.2</v>
      </c>
      <c r="E197" s="93">
        <v>27</v>
      </c>
      <c r="F197" s="93">
        <v>1.2</v>
      </c>
      <c r="G197" s="93">
        <v>20.9</v>
      </c>
      <c r="H197" s="99">
        <f t="shared" si="52"/>
        <v>8.25</v>
      </c>
      <c r="I197" s="95" t="str">
        <f t="shared" si="53"/>
        <v>10</v>
      </c>
      <c r="J197" s="95" t="str">
        <f t="shared" si="54"/>
        <v>3</v>
      </c>
      <c r="K197" s="95" t="str">
        <f t="shared" si="55"/>
        <v>10</v>
      </c>
      <c r="L197" s="95" t="str">
        <f t="shared" si="56"/>
        <v>10</v>
      </c>
      <c r="M197" s="147"/>
      <c r="N197" s="150"/>
      <c r="O197" s="100">
        <v>42704</v>
      </c>
      <c r="P197" s="93">
        <v>32.7</v>
      </c>
      <c r="Q197" s="93">
        <v>27.8</v>
      </c>
      <c r="R197" s="93">
        <v>1.6</v>
      </c>
      <c r="S197" s="93">
        <v>19.7</v>
      </c>
      <c r="T197" s="99">
        <f t="shared" si="57"/>
        <v>8.25</v>
      </c>
      <c r="U197" s="95" t="str">
        <f t="shared" si="58"/>
        <v>10</v>
      </c>
      <c r="V197" s="95" t="str">
        <f t="shared" si="59"/>
        <v>3</v>
      </c>
      <c r="W197" s="95" t="str">
        <f t="shared" si="60"/>
        <v>10</v>
      </c>
      <c r="X197" s="95" t="str">
        <f t="shared" si="61"/>
        <v>10</v>
      </c>
      <c r="Y197" s="147"/>
      <c r="Z197" s="150"/>
      <c r="AA197" s="100">
        <v>42704</v>
      </c>
      <c r="AB197" s="93">
        <v>28</v>
      </c>
      <c r="AC197" s="93">
        <v>21</v>
      </c>
      <c r="AD197" s="93">
        <v>1.4</v>
      </c>
      <c r="AE197" s="93">
        <v>12.8</v>
      </c>
      <c r="AF197" s="99">
        <f t="shared" si="62"/>
        <v>8.25</v>
      </c>
      <c r="AG197" s="95" t="str">
        <f t="shared" si="63"/>
        <v>10</v>
      </c>
      <c r="AH197" s="95" t="str">
        <f t="shared" si="64"/>
        <v>3</v>
      </c>
      <c r="AI197" s="95" t="str">
        <f t="shared" si="65"/>
        <v>10</v>
      </c>
      <c r="AJ197" s="95" t="str">
        <f t="shared" si="66"/>
        <v>10</v>
      </c>
      <c r="AK197" s="147"/>
      <c r="AL197" s="150"/>
      <c r="AM197" s="100">
        <v>42704</v>
      </c>
      <c r="AN197" s="93">
        <v>4.1</v>
      </c>
      <c r="AO197" s="93">
        <v>81</v>
      </c>
      <c r="AP197" s="93">
        <v>3.1</v>
      </c>
      <c r="AQ197" s="93">
        <v>5.87</v>
      </c>
      <c r="AR197" s="99">
        <f t="shared" si="67"/>
        <v>6.25</v>
      </c>
      <c r="AS197" s="95" t="str">
        <f t="shared" si="68"/>
        <v>3</v>
      </c>
      <c r="AT197" s="95" t="str">
        <f t="shared" si="69"/>
        <v>6</v>
      </c>
      <c r="AU197" s="95" t="str">
        <f t="shared" si="70"/>
        <v>6</v>
      </c>
      <c r="AV197" s="95" t="str">
        <f t="shared" si="71"/>
        <v>10</v>
      </c>
      <c r="AW197" s="147"/>
      <c r="AX197" s="150"/>
      <c r="AY197" s="100">
        <v>42704</v>
      </c>
      <c r="AZ197" s="93">
        <v>4.1</v>
      </c>
      <c r="BA197" s="93">
        <v>48.3</v>
      </c>
      <c r="BB197" s="93">
        <v>3.4</v>
      </c>
      <c r="BC197" s="93">
        <v>3.86</v>
      </c>
      <c r="BD197" s="99">
        <f t="shared" si="72"/>
        <v>5.5</v>
      </c>
      <c r="BE197" s="95" t="str">
        <f t="shared" si="73"/>
        <v>3</v>
      </c>
      <c r="BF197" s="95" t="str">
        <f t="shared" si="74"/>
        <v>3</v>
      </c>
      <c r="BG197" s="95" t="str">
        <f t="shared" si="75"/>
        <v>6</v>
      </c>
      <c r="BH197" s="95" t="str">
        <f t="shared" si="76"/>
        <v>10</v>
      </c>
      <c r="BI197" s="147"/>
      <c r="BJ197" s="150"/>
      <c r="BK197" s="100">
        <v>42704</v>
      </c>
      <c r="BL197" s="93">
        <v>36.5</v>
      </c>
      <c r="BM197" s="93">
        <v>17.5</v>
      </c>
      <c r="BN197" s="93">
        <v>1.3</v>
      </c>
      <c r="BO197" s="93">
        <v>75.9</v>
      </c>
      <c r="BP197" s="99">
        <f>(BQ197+BR197+BS197+BT197)/4</f>
        <v>7.75</v>
      </c>
      <c r="BQ197" s="95" t="str">
        <f>IF(BL197&lt;=3,"1",IF(BL197&lt;5,"3",IF(BL197&lt;=15,"6",IF(BL197&gt;15,"10"))))</f>
        <v>10</v>
      </c>
      <c r="BR197" s="95" t="str">
        <f>IF(BM197&lt;=20,"1",IF(BM197&lt;=49.9,"3",IF(BM197&lt;=100,"6",IF(BM197&gt;100,"10"))))</f>
        <v>1</v>
      </c>
      <c r="BS197" s="95" t="str">
        <f>IF(BN197&gt;=6.5,"1",IF(BN197&gt;=4.6,"3",IF(BN197&gt;=2,"6",IF(BN197&gt;=0,"10"))))</f>
        <v>10</v>
      </c>
      <c r="BT197" s="95" t="str">
        <f>IF(BO197&lt;=0.5,"1",IF(BO197&lt;1,"3",IF(BO197&lt;=3,"6",IF(BO197&gt;=3,"10"))))</f>
        <v>10</v>
      </c>
    </row>
    <row r="198" spans="1:72" ht="17.25" thickBot="1">
      <c r="A198" s="148"/>
      <c r="B198" s="151"/>
      <c r="C198" s="101">
        <v>42723</v>
      </c>
      <c r="D198" s="102">
        <v>34</v>
      </c>
      <c r="E198" s="102">
        <v>39.3</v>
      </c>
      <c r="F198" s="102">
        <v>0.8</v>
      </c>
      <c r="G198" s="102">
        <v>24.5</v>
      </c>
      <c r="H198" s="103">
        <f t="shared" si="52"/>
        <v>8.25</v>
      </c>
      <c r="I198" s="95" t="str">
        <f t="shared" si="53"/>
        <v>10</v>
      </c>
      <c r="J198" s="95" t="str">
        <f t="shared" si="54"/>
        <v>3</v>
      </c>
      <c r="K198" s="95" t="str">
        <f t="shared" si="55"/>
        <v>10</v>
      </c>
      <c r="L198" s="95" t="str">
        <f t="shared" si="56"/>
        <v>10</v>
      </c>
      <c r="M198" s="148"/>
      <c r="N198" s="151"/>
      <c r="O198" s="101">
        <v>42723</v>
      </c>
      <c r="P198" s="102">
        <v>33.1</v>
      </c>
      <c r="Q198" s="102">
        <v>36.7</v>
      </c>
      <c r="R198" s="102">
        <v>2.4</v>
      </c>
      <c r="S198" s="102">
        <v>23.5</v>
      </c>
      <c r="T198" s="103">
        <f t="shared" si="57"/>
        <v>7.25</v>
      </c>
      <c r="U198" s="95" t="str">
        <f t="shared" si="58"/>
        <v>10</v>
      </c>
      <c r="V198" s="95" t="str">
        <f t="shared" si="59"/>
        <v>3</v>
      </c>
      <c r="W198" s="95" t="str">
        <f t="shared" si="60"/>
        <v>6</v>
      </c>
      <c r="X198" s="95" t="str">
        <f t="shared" si="61"/>
        <v>10</v>
      </c>
      <c r="Y198" s="148"/>
      <c r="Z198" s="151"/>
      <c r="AA198" s="101">
        <v>42723</v>
      </c>
      <c r="AB198" s="102">
        <v>29</v>
      </c>
      <c r="AC198" s="102">
        <v>37.7</v>
      </c>
      <c r="AD198" s="102">
        <v>2.9</v>
      </c>
      <c r="AE198" s="102">
        <v>26.2</v>
      </c>
      <c r="AF198" s="103">
        <f t="shared" si="62"/>
        <v>7.25</v>
      </c>
      <c r="AG198" s="95" t="str">
        <f t="shared" si="63"/>
        <v>10</v>
      </c>
      <c r="AH198" s="95" t="str">
        <f t="shared" si="64"/>
        <v>3</v>
      </c>
      <c r="AI198" s="95" t="str">
        <f t="shared" si="65"/>
        <v>6</v>
      </c>
      <c r="AJ198" s="95" t="str">
        <f t="shared" si="66"/>
        <v>10</v>
      </c>
      <c r="AK198" s="148"/>
      <c r="AL198" s="151"/>
      <c r="AM198" s="101">
        <v>42723</v>
      </c>
      <c r="AN198" s="102">
        <v>24.5</v>
      </c>
      <c r="AO198" s="102">
        <v>38.7</v>
      </c>
      <c r="AP198" s="102">
        <v>4.6</v>
      </c>
      <c r="AQ198" s="102">
        <v>14.8</v>
      </c>
      <c r="AR198" s="103">
        <f t="shared" si="67"/>
        <v>6.5</v>
      </c>
      <c r="AS198" s="95" t="str">
        <f t="shared" si="68"/>
        <v>10</v>
      </c>
      <c r="AT198" s="95" t="str">
        <f t="shared" si="69"/>
        <v>3</v>
      </c>
      <c r="AU198" s="95" t="str">
        <f t="shared" si="70"/>
        <v>3</v>
      </c>
      <c r="AV198" s="95" t="str">
        <f t="shared" si="71"/>
        <v>10</v>
      </c>
      <c r="AW198" s="148"/>
      <c r="AX198" s="151"/>
      <c r="AY198" s="101">
        <v>42723</v>
      </c>
      <c r="AZ198" s="102">
        <v>9.8</v>
      </c>
      <c r="BA198" s="102">
        <v>68.2</v>
      </c>
      <c r="BB198" s="102">
        <v>4.2</v>
      </c>
      <c r="BC198" s="102">
        <v>3.77</v>
      </c>
      <c r="BD198" s="103">
        <f t="shared" si="72"/>
        <v>7</v>
      </c>
      <c r="BE198" s="95" t="str">
        <f t="shared" si="73"/>
        <v>6</v>
      </c>
      <c r="BF198" s="95" t="str">
        <f t="shared" si="74"/>
        <v>6</v>
      </c>
      <c r="BG198" s="95" t="str">
        <f t="shared" si="75"/>
        <v>6</v>
      </c>
      <c r="BH198" s="95" t="str">
        <f t="shared" si="76"/>
        <v>10</v>
      </c>
      <c r="BI198" s="148"/>
      <c r="BJ198" s="151"/>
      <c r="BK198" s="101">
        <v>42723</v>
      </c>
      <c r="BL198" s="102">
        <v>16.5</v>
      </c>
      <c r="BM198" s="102">
        <v>51.2</v>
      </c>
      <c r="BN198" s="102">
        <v>4.3</v>
      </c>
      <c r="BO198" s="102">
        <v>13.8</v>
      </c>
      <c r="BP198" s="99">
        <f>(BQ198+BR198+BS198+BT198)/4</f>
        <v>8</v>
      </c>
      <c r="BQ198" s="95" t="str">
        <f>IF(BL198&lt;=3,"1",IF(BL198&lt;5,"3",IF(BL198&lt;=15,"6",IF(BL198&gt;15,"10"))))</f>
        <v>10</v>
      </c>
      <c r="BR198" s="95" t="str">
        <f>IF(BM198&lt;=20,"1",IF(BM198&lt;=49.9,"3",IF(BM198&lt;=100,"6",IF(BM198&gt;100,"10"))))</f>
        <v>6</v>
      </c>
      <c r="BS198" s="95" t="str">
        <f>IF(BN198&gt;=6.5,"1",IF(BN198&gt;=4.6,"3",IF(BN198&gt;=2,"6",IF(BN198&gt;=0,"10"))))</f>
        <v>6</v>
      </c>
      <c r="BT198" s="95" t="str">
        <f>IF(BO198&lt;=0.5,"1",IF(BO198&lt;1,"3",IF(BO198&lt;=3,"6",IF(BO198&gt;=3,"10"))))</f>
        <v>10</v>
      </c>
    </row>
    <row r="199" spans="1:72" ht="18" thickBot="1" thickTop="1">
      <c r="A199" s="104">
        <v>105</v>
      </c>
      <c r="B199" s="105" t="s">
        <v>10</v>
      </c>
      <c r="C199" s="106" t="s">
        <v>15</v>
      </c>
      <c r="D199" s="107">
        <f>AVERAGE(D187:D198)</f>
        <v>21.241666666666667</v>
      </c>
      <c r="E199" s="107">
        <f>AVERAGE(E187:E198)</f>
        <v>33.35</v>
      </c>
      <c r="F199" s="107">
        <f>AVERAGE(F187:F198)</f>
        <v>2.2750000000000004</v>
      </c>
      <c r="G199" s="107">
        <f>AVERAGE(G187:G198)</f>
        <v>12.1975</v>
      </c>
      <c r="H199" s="108">
        <f>AVERAGE(H187:H198)</f>
        <v>7.041666666666667</v>
      </c>
      <c r="I199" s="109" t="str">
        <f>IF(D199&lt;3,"1",IF(D199&lt;5,"3",IF(D199&lt;=15,"6",IF(D199&gt;15,"10"))))</f>
        <v>10</v>
      </c>
      <c r="J199" s="109" t="str">
        <f>IF(E199&lt;20,"1",IF(E199&lt;=49,"3",IF(E199&lt;=100,"6",IF(E199&gt;100,"10"))))</f>
        <v>3</v>
      </c>
      <c r="K199" s="109" t="str">
        <f>IF(F199&gt;6.5,"1",IF(F199&gt;=4.6,"3",IF(F199&gt;=2,"6",IF(F199&gt;=0,"10"))))</f>
        <v>6</v>
      </c>
      <c r="L199" s="109" t="str">
        <f>IF(G199&lt;0.5,"1",IF(G199&lt;1,"3",IF(G199&lt;=3,"6",IF(G199&gt;=3,"10"))))</f>
        <v>10</v>
      </c>
      <c r="M199" s="104">
        <v>105</v>
      </c>
      <c r="N199" s="105" t="s">
        <v>10</v>
      </c>
      <c r="O199" s="106" t="s">
        <v>15</v>
      </c>
      <c r="P199" s="107">
        <f>AVERAGE(P187:P198)</f>
        <v>18.291666666666668</v>
      </c>
      <c r="Q199" s="107">
        <f>AVERAGE(Q187:Q198)</f>
        <v>36.12500000000001</v>
      </c>
      <c r="R199" s="107">
        <f>AVERAGE(R187:R198)</f>
        <v>2.858333333333333</v>
      </c>
      <c r="S199" s="107">
        <f>AVERAGE(S187:S198)</f>
        <v>13.235833333333334</v>
      </c>
      <c r="T199" s="108">
        <f>AVERAGE(T187:T198)</f>
        <v>7.0625</v>
      </c>
      <c r="U199" s="109" t="str">
        <f>IF(P199&lt;3,"1",IF(P199&lt;5,"3",IF(P199&lt;=15,"6",IF(P199&gt;15,"10"))))</f>
        <v>10</v>
      </c>
      <c r="V199" s="109" t="str">
        <f>IF(Q199&lt;20,"1",IF(Q199&lt;=49,"3",IF(Q199&lt;=100,"6",IF(Q199&gt;100,"10"))))</f>
        <v>3</v>
      </c>
      <c r="W199" s="109" t="str">
        <f>IF(R199&gt;6.5,"1",IF(R199&gt;=4.6,"3",IF(R199&gt;=2,"6",IF(R199&gt;=0,"10"))))</f>
        <v>6</v>
      </c>
      <c r="X199" s="109" t="str">
        <f>IF(S199&lt;0.5,"1",IF(S199&lt;1,"3",IF(S199&lt;=3,"6",IF(S199&gt;=3,"10"))))</f>
        <v>10</v>
      </c>
      <c r="Y199" s="104">
        <v>105</v>
      </c>
      <c r="Z199" s="105" t="s">
        <v>10</v>
      </c>
      <c r="AA199" s="106" t="s">
        <v>15</v>
      </c>
      <c r="AB199" s="107">
        <f>AVERAGE(AB187:AB198)</f>
        <v>21.166666666666668</v>
      </c>
      <c r="AC199" s="107">
        <f>AVERAGE(AC187:AC198)</f>
        <v>43.675000000000004</v>
      </c>
      <c r="AD199" s="107">
        <f>AVERAGE(AD187:AD198)</f>
        <v>3.2833333333333328</v>
      </c>
      <c r="AE199" s="107">
        <f>AVERAGE(AE187:AE198)</f>
        <v>11.423333333333334</v>
      </c>
      <c r="AF199" s="108">
        <f>AVERAGE(AF187:AF198)</f>
        <v>6.645833333333333</v>
      </c>
      <c r="AG199" s="109" t="str">
        <f>IF(AB199&lt;3,"1",IF(AB199&lt;5,"3",IF(AB199&lt;=15,"6",IF(AB199&gt;15,"10"))))</f>
        <v>10</v>
      </c>
      <c r="AH199" s="109" t="str">
        <f>IF(AC199&lt;20,"1",IF(AC199&lt;=49,"3",IF(AC199&lt;=100,"6",IF(AC199&gt;100,"10"))))</f>
        <v>3</v>
      </c>
      <c r="AI199" s="109" t="str">
        <f>IF(AD199&gt;6.5,"1",IF(AD199&gt;=4.6,"3",IF(AD199&gt;=2,"6",IF(AD199&gt;=0,"10"))))</f>
        <v>6</v>
      </c>
      <c r="AJ199" s="109" t="str">
        <f>IF(AE199&lt;0.5,"1",IF(AE199&lt;1,"3",IF(AE199&lt;=3,"6",IF(AE199&gt;=3,"10"))))</f>
        <v>10</v>
      </c>
      <c r="AK199" s="104">
        <v>105</v>
      </c>
      <c r="AL199" s="105" t="s">
        <v>10</v>
      </c>
      <c r="AM199" s="106" t="s">
        <v>15</v>
      </c>
      <c r="AN199" s="107">
        <f>AVERAGE(AN187:AN198)</f>
        <v>11.316666666666668</v>
      </c>
      <c r="AO199" s="107">
        <f>AVERAGE(AO187:AO198)</f>
        <v>50.64166666666667</v>
      </c>
      <c r="AP199" s="107">
        <f>AVERAGE(AP187:AP198)</f>
        <v>3.891666666666667</v>
      </c>
      <c r="AQ199" s="107">
        <f>AVERAGE(AQ187:AQ198)</f>
        <v>6.9991666666666665</v>
      </c>
      <c r="AR199" s="108">
        <f>AVERAGE(AR187:AR198)</f>
        <v>6.1875</v>
      </c>
      <c r="AS199" s="109" t="str">
        <f>IF(AN199&lt;3,"1",IF(AN199&lt;5,"3",IF(AN199&lt;=15,"6",IF(AN199&gt;15,"10"))))</f>
        <v>6</v>
      </c>
      <c r="AT199" s="109" t="str">
        <f>IF(AO199&lt;20,"1",IF(AO199&lt;=49,"3",IF(AO199&lt;=100,"6",IF(AO199&gt;100,"10"))))</f>
        <v>6</v>
      </c>
      <c r="AU199" s="109" t="str">
        <f>IF(AP199&gt;6.5,"1",IF(AP199&gt;=4.6,"3",IF(AP199&gt;=2,"6",IF(AP199&gt;=0,"10"))))</f>
        <v>6</v>
      </c>
      <c r="AV199" s="109" t="str">
        <f>IF(AQ199&lt;0.5,"1",IF(AQ199&lt;1,"3",IF(AQ199&lt;=3,"6",IF(AQ199&gt;=3,"10"))))</f>
        <v>10</v>
      </c>
      <c r="AW199" s="104">
        <v>105</v>
      </c>
      <c r="AX199" s="105" t="s">
        <v>10</v>
      </c>
      <c r="AY199" s="106" t="s">
        <v>15</v>
      </c>
      <c r="AZ199" s="107">
        <f>AVERAGE(AZ187:AZ198)</f>
        <v>5.875</v>
      </c>
      <c r="BA199" s="107">
        <f>AVERAGE(BA187:BA198)</f>
        <v>73.125</v>
      </c>
      <c r="BB199" s="107">
        <f>AVERAGE(BB187:BB198)</f>
        <v>4.966666666666666</v>
      </c>
      <c r="BC199" s="107">
        <f>AVERAGE(BC187:BC198)</f>
        <v>2.7983333333333333</v>
      </c>
      <c r="BD199" s="108">
        <f>AVERAGE(BD187:BD198)</f>
        <v>5.020833333333333</v>
      </c>
      <c r="BE199" s="109" t="str">
        <f>IF(AZ199&lt;3,"1",IF(AZ199&lt;5,"3",IF(AZ199&lt;=15,"6",IF(AZ199&gt;15,"10"))))</f>
        <v>6</v>
      </c>
      <c r="BF199" s="109" t="str">
        <f>IF(BA199&lt;20,"1",IF(BA199&lt;=49,"3",IF(BA199&lt;=100,"6",IF(BA199&gt;100,"10"))))</f>
        <v>6</v>
      </c>
      <c r="BG199" s="109" t="str">
        <f>IF(BB199&gt;6.5,"1",IF(BB199&gt;=4.6,"3",IF(BB199&gt;=2,"6",IF(BB199&gt;=0,"10"))))</f>
        <v>3</v>
      </c>
      <c r="BH199" s="109" t="str">
        <f>IF(BC199&lt;0.5,"1",IF(BC199&lt;1,"3",IF(BC199&lt;=3,"6",IF(BC199&gt;=3,"10"))))</f>
        <v>6</v>
      </c>
      <c r="BI199" s="104">
        <v>105</v>
      </c>
      <c r="BJ199" s="105" t="s">
        <v>10</v>
      </c>
      <c r="BK199" s="106" t="s">
        <v>15</v>
      </c>
      <c r="BL199" s="107">
        <f>AVERAGE(BL187:BL198)</f>
        <v>22.45</v>
      </c>
      <c r="BM199" s="107">
        <f>AVERAGE(BM187:BM198)</f>
        <v>23.925</v>
      </c>
      <c r="BN199" s="107">
        <f>AVERAGE(BN187:BN198)</f>
        <v>2.525</v>
      </c>
      <c r="BO199" s="107">
        <f>AVERAGE(BO187:BO198)</f>
        <v>29.9525</v>
      </c>
      <c r="BP199" s="108">
        <f>AVERAGE(BP187:BP198)</f>
        <v>7.4375</v>
      </c>
      <c r="BQ199" s="109" t="str">
        <f>IF(BL199&lt;3,"1",IF(BL199&lt;5,"3",IF(BL199&lt;=15,"6",IF(BL199&gt;15,"10"))))</f>
        <v>10</v>
      </c>
      <c r="BR199" s="109" t="str">
        <f>IF(BM199&lt;20,"1",IF(BM199&lt;=49,"3",IF(BM199&lt;=100,"6",IF(BM199&gt;100,"10"))))</f>
        <v>3</v>
      </c>
      <c r="BS199" s="109" t="str">
        <f>IF(BN199&gt;6.5,"1",IF(BN199&gt;=4.6,"3",IF(BN199&gt;=2,"6",IF(BN199&gt;=0,"10"))))</f>
        <v>6</v>
      </c>
      <c r="BT199" s="109" t="str">
        <f>IF(BO199&lt;0.5,"1",IF(BO199&lt;1,"3",IF(BO199&lt;=3,"6",IF(BO199&gt;=3,"10"))))</f>
        <v>10</v>
      </c>
    </row>
    <row r="200" spans="1:72" ht="17.25" thickTop="1">
      <c r="A200" s="146">
        <v>106</v>
      </c>
      <c r="B200" s="149" t="s">
        <v>10</v>
      </c>
      <c r="C200" s="92">
        <v>42744</v>
      </c>
      <c r="D200" s="93">
        <v>36</v>
      </c>
      <c r="E200" s="93">
        <v>43</v>
      </c>
      <c r="F200" s="93">
        <v>1.7</v>
      </c>
      <c r="G200" s="93">
        <v>36.6</v>
      </c>
      <c r="H200" s="99">
        <f>(I200+J200+K200+L200)/4</f>
        <v>8.25</v>
      </c>
      <c r="I200" s="95" t="str">
        <f>IF(D200&lt;=3,"1",IF(D200&lt;5,"3",IF(D200&lt;=15,"6",IF(D200&gt;15,"10"))))</f>
        <v>10</v>
      </c>
      <c r="J200" s="95" t="str">
        <f>IF(E200&lt;=20,"1",IF(E200&lt;=49.9,"3",IF(E200&lt;=100,"6",IF(E200&gt;100,"10"))))</f>
        <v>3</v>
      </c>
      <c r="K200" s="95" t="str">
        <f>IF(F200&gt;=6.5,"1",IF(F200&gt;=4.6,"3",IF(F200&gt;=2,"6",IF(F200&gt;=0,"10"))))</f>
        <v>10</v>
      </c>
      <c r="L200" s="95" t="str">
        <f>IF(G200&lt;=0.5,"1",IF(G200&lt;1,"3",IF(G200&lt;=3,"6",IF(G200&gt;=3,"10"))))</f>
        <v>10</v>
      </c>
      <c r="M200" s="146">
        <v>106</v>
      </c>
      <c r="N200" s="149" t="s">
        <v>10</v>
      </c>
      <c r="O200" s="92">
        <v>42744</v>
      </c>
      <c r="P200" s="93">
        <v>48.1</v>
      </c>
      <c r="Q200" s="93">
        <v>33</v>
      </c>
      <c r="R200" s="93">
        <v>2</v>
      </c>
      <c r="S200" s="93">
        <v>32.7</v>
      </c>
      <c r="T200" s="99">
        <f aca="true" t="shared" si="77" ref="T200:T207">(U200+V200+W200+X200)/4</f>
        <v>7.25</v>
      </c>
      <c r="U200" s="95" t="str">
        <f aca="true" t="shared" si="78" ref="U200:U207">IF(P200&lt;=3,"1",IF(P200&lt;5,"3",IF(P200&lt;=15,"6",IF(P200&gt;15,"10"))))</f>
        <v>10</v>
      </c>
      <c r="V200" s="95" t="str">
        <f aca="true" t="shared" si="79" ref="V200:V209">IF(Q200&lt;=20,"1",IF(Q200&lt;=49.9,"3",IF(Q200&lt;=100,"6",IF(Q200&gt;100,"10"))))</f>
        <v>3</v>
      </c>
      <c r="W200" s="95" t="str">
        <f aca="true" t="shared" si="80" ref="W200:W209">IF(R200&gt;=6.5,"1",IF(R200&gt;=4.6,"3",IF(R200&gt;=2,"6",IF(R200&gt;=0,"10"))))</f>
        <v>6</v>
      </c>
      <c r="X200" s="95" t="str">
        <f aca="true" t="shared" si="81" ref="X200:X209">IF(S200&lt;=0.5,"1",IF(S200&lt;1,"3",IF(S200&lt;=3,"6",IF(S200&gt;=3,"10"))))</f>
        <v>10</v>
      </c>
      <c r="Y200" s="146">
        <v>106</v>
      </c>
      <c r="Z200" s="149" t="s">
        <v>10</v>
      </c>
      <c r="AA200" s="92">
        <v>42744</v>
      </c>
      <c r="AB200" s="93">
        <v>46.7</v>
      </c>
      <c r="AC200" s="93">
        <v>24.8</v>
      </c>
      <c r="AD200" s="93">
        <v>2</v>
      </c>
      <c r="AE200" s="93">
        <v>31.3</v>
      </c>
      <c r="AF200" s="99">
        <f aca="true" t="shared" si="82" ref="AF200:AF210">(AG200+AH200+AI200+AJ200)/4</f>
        <v>7.25</v>
      </c>
      <c r="AG200" s="95" t="str">
        <f aca="true" t="shared" si="83" ref="AG200:AG210">IF(AB200&lt;=3,"1",IF(AB200&lt;5,"3",IF(AB200&lt;=15,"6",IF(AB200&gt;15,"10"))))</f>
        <v>10</v>
      </c>
      <c r="AH200" s="95" t="str">
        <f aca="true" t="shared" si="84" ref="AH200:AH210">IF(AC200&lt;=20,"1",IF(AC200&lt;=49.9,"3",IF(AC200&lt;=100,"6",IF(AC200&gt;100,"10"))))</f>
        <v>3</v>
      </c>
      <c r="AI200" s="95" t="str">
        <f aca="true" t="shared" si="85" ref="AI200:AI210">IF(AD200&gt;=6.5,"1",IF(AD200&gt;=4.6,"3",IF(AD200&gt;=2,"6",IF(AD200&gt;=0,"10"))))</f>
        <v>6</v>
      </c>
      <c r="AJ200" s="95" t="str">
        <f aca="true" t="shared" si="86" ref="AJ200:AJ210">IF(AE200&lt;=0.5,"1",IF(AE200&lt;1,"3",IF(AE200&lt;=3,"6",IF(AE200&gt;=3,"10"))))</f>
        <v>10</v>
      </c>
      <c r="AK200" s="146">
        <v>106</v>
      </c>
      <c r="AL200" s="149" t="s">
        <v>10</v>
      </c>
      <c r="AM200" s="92">
        <v>42744</v>
      </c>
      <c r="AN200" s="93">
        <v>14.3</v>
      </c>
      <c r="AO200" s="93">
        <v>44.8</v>
      </c>
      <c r="AP200" s="93">
        <v>3.7</v>
      </c>
      <c r="AQ200" s="93">
        <v>12.4</v>
      </c>
      <c r="AR200" s="99">
        <f aca="true" t="shared" si="87" ref="AR200:AR210">(AS200+AT200+AU200+AV200)/4</f>
        <v>6.25</v>
      </c>
      <c r="AS200" s="95" t="str">
        <f aca="true" t="shared" si="88" ref="AS200:AS210">IF(AN200&lt;=3,"1",IF(AN200&lt;5,"3",IF(AN200&lt;=15,"6",IF(AN200&gt;15,"10"))))</f>
        <v>6</v>
      </c>
      <c r="AT200" s="95" t="str">
        <f aca="true" t="shared" si="89" ref="AT200:AT210">IF(AO200&lt;=20,"1",IF(AO200&lt;=49.9,"3",IF(AO200&lt;=100,"6",IF(AO200&gt;100,"10"))))</f>
        <v>3</v>
      </c>
      <c r="AU200" s="95" t="str">
        <f aca="true" t="shared" si="90" ref="AU200:AU210">IF(AP200&gt;=6.5,"1",IF(AP200&gt;=4.6,"3",IF(AP200&gt;=2,"6",IF(AP200&gt;=0,"10"))))</f>
        <v>6</v>
      </c>
      <c r="AV200" s="95" t="str">
        <f aca="true" t="shared" si="91" ref="AV200:AV210">IF(AQ200&lt;=0.5,"1",IF(AQ200&lt;1,"3",IF(AQ200&lt;=3,"6",IF(AQ200&gt;=3,"10"))))</f>
        <v>10</v>
      </c>
      <c r="AW200" s="146">
        <v>106</v>
      </c>
      <c r="AX200" s="149" t="s">
        <v>10</v>
      </c>
      <c r="AY200" s="92">
        <v>42744</v>
      </c>
      <c r="AZ200" s="93">
        <v>23.4</v>
      </c>
      <c r="BA200" s="93">
        <v>41.1</v>
      </c>
      <c r="BB200" s="93">
        <v>4.9</v>
      </c>
      <c r="BC200" s="93">
        <v>2.75</v>
      </c>
      <c r="BD200" s="99">
        <f aca="true" t="shared" si="92" ref="BD200:BD210">(BE200+BF200+BG200+BH200)/4</f>
        <v>5.5</v>
      </c>
      <c r="BE200" s="95" t="str">
        <f aca="true" t="shared" si="93" ref="BE200:BE210">IF(AZ200&lt;=3,"1",IF(AZ200&lt;5,"3",IF(AZ200&lt;=15,"6",IF(AZ200&gt;15,"10"))))</f>
        <v>10</v>
      </c>
      <c r="BF200" s="95" t="str">
        <f aca="true" t="shared" si="94" ref="BF200:BF210">IF(BA200&lt;=20,"1",IF(BA200&lt;=49.9,"3",IF(BA200&lt;=100,"6",IF(BA200&gt;100,"10"))))</f>
        <v>3</v>
      </c>
      <c r="BG200" s="95" t="str">
        <f aca="true" t="shared" si="95" ref="BG200:BG210">IF(BB200&gt;=6.5,"1",IF(BB200&gt;=4.6,"3",IF(BB200&gt;=2,"6",IF(BB200&gt;=0,"10"))))</f>
        <v>3</v>
      </c>
      <c r="BH200" s="95" t="str">
        <f aca="true" t="shared" si="96" ref="BH200:BH210">IF(BC200&lt;=0.5,"1",IF(BC200&lt;1,"3",IF(BC200&lt;=3,"6",IF(BC200&gt;=3,"10"))))</f>
        <v>6</v>
      </c>
      <c r="BI200" s="146">
        <v>106</v>
      </c>
      <c r="BJ200" s="149" t="s">
        <v>10</v>
      </c>
      <c r="BK200" s="92">
        <v>42744</v>
      </c>
      <c r="BL200" s="93">
        <v>104</v>
      </c>
      <c r="BM200" s="93">
        <v>140</v>
      </c>
      <c r="BN200" s="93">
        <v>0.9</v>
      </c>
      <c r="BO200" s="93">
        <v>42.7</v>
      </c>
      <c r="BP200" s="99">
        <f aca="true" t="shared" si="97" ref="BP200:BP210">(BQ200+BR200+BS200+BT200)/4</f>
        <v>10</v>
      </c>
      <c r="BQ200" s="95" t="str">
        <f aca="true" t="shared" si="98" ref="BQ200:BQ210">IF(BL200&lt;=3,"1",IF(BL200&lt;5,"3",IF(BL200&lt;=15,"6",IF(BL200&gt;15,"10"))))</f>
        <v>10</v>
      </c>
      <c r="BR200" s="95" t="str">
        <f aca="true" t="shared" si="99" ref="BR200:BR210">IF(BM200&lt;=20,"1",IF(BM200&lt;=49.9,"3",IF(BM200&lt;=100,"6",IF(BM200&gt;100,"10"))))</f>
        <v>10</v>
      </c>
      <c r="BS200" s="95" t="str">
        <f aca="true" t="shared" si="100" ref="BS200:BS210">IF(BN200&gt;=6.5,"1",IF(BN200&gt;=4.6,"3",IF(BN200&gt;=2,"6",IF(BN200&gt;=0,"10"))))</f>
        <v>10</v>
      </c>
      <c r="BT200" s="95" t="str">
        <f aca="true" t="shared" si="101" ref="BT200:BT210">IF(BO200&lt;=0.5,"1",IF(BO200&lt;1,"3",IF(BO200&lt;=3,"6",IF(BO200&gt;=3,"10"))))</f>
        <v>10</v>
      </c>
    </row>
    <row r="201" spans="1:72" ht="16.5">
      <c r="A201" s="147"/>
      <c r="B201" s="150"/>
      <c r="C201" s="92">
        <v>42790</v>
      </c>
      <c r="D201" s="93">
        <v>15.1</v>
      </c>
      <c r="E201" s="93">
        <v>19.5</v>
      </c>
      <c r="F201" s="93">
        <v>2.1</v>
      </c>
      <c r="G201" s="93">
        <v>7.65</v>
      </c>
      <c r="H201" s="99">
        <f>(I201+J201+K201+L201)/4</f>
        <v>6.75</v>
      </c>
      <c r="I201" s="95" t="str">
        <f>IF(D201&lt;=3,"1",IF(D201&lt;5,"3",IF(D201&lt;=15,"6",IF(D201&gt;15,"10"))))</f>
        <v>10</v>
      </c>
      <c r="J201" s="95" t="str">
        <f>IF(E201&lt;=20,"1",IF(E201&lt;=49.9,"3",IF(E201&lt;=100,"6",IF(E201&gt;100,"10"))))</f>
        <v>1</v>
      </c>
      <c r="K201" s="95" t="str">
        <f>IF(F201&gt;=6.5,"1",IF(F201&gt;=4.6,"3",IF(F201&gt;=2,"6",IF(F201&gt;=0,"10"))))</f>
        <v>6</v>
      </c>
      <c r="L201" s="95" t="str">
        <f>IF(G201&lt;=0.5,"1",IF(G201&lt;1,"3",IF(G201&lt;=3,"6",IF(G201&gt;=3,"10"))))</f>
        <v>10</v>
      </c>
      <c r="M201" s="147"/>
      <c r="N201" s="150"/>
      <c r="O201" s="92">
        <v>42790</v>
      </c>
      <c r="P201" s="93">
        <v>24.1</v>
      </c>
      <c r="Q201" s="93">
        <v>21.6</v>
      </c>
      <c r="R201" s="93">
        <v>2.3</v>
      </c>
      <c r="S201" s="93">
        <v>9.9</v>
      </c>
      <c r="T201" s="99">
        <f t="shared" si="77"/>
        <v>7.25</v>
      </c>
      <c r="U201" s="95" t="str">
        <f t="shared" si="78"/>
        <v>10</v>
      </c>
      <c r="V201" s="95" t="str">
        <f t="shared" si="79"/>
        <v>3</v>
      </c>
      <c r="W201" s="95" t="str">
        <f t="shared" si="80"/>
        <v>6</v>
      </c>
      <c r="X201" s="95" t="str">
        <f t="shared" si="81"/>
        <v>10</v>
      </c>
      <c r="Y201" s="147"/>
      <c r="Z201" s="150"/>
      <c r="AA201" s="92">
        <v>42790</v>
      </c>
      <c r="AB201" s="93">
        <v>21.3</v>
      </c>
      <c r="AC201" s="93">
        <v>17.2</v>
      </c>
      <c r="AD201" s="93">
        <v>3.3</v>
      </c>
      <c r="AE201" s="93">
        <v>9.78</v>
      </c>
      <c r="AF201" s="99">
        <f t="shared" si="82"/>
        <v>6.75</v>
      </c>
      <c r="AG201" s="95" t="str">
        <f t="shared" si="83"/>
        <v>10</v>
      </c>
      <c r="AH201" s="95" t="str">
        <f t="shared" si="84"/>
        <v>1</v>
      </c>
      <c r="AI201" s="95" t="str">
        <f t="shared" si="85"/>
        <v>6</v>
      </c>
      <c r="AJ201" s="95" t="str">
        <f t="shared" si="86"/>
        <v>10</v>
      </c>
      <c r="AK201" s="147"/>
      <c r="AL201" s="150"/>
      <c r="AM201" s="92">
        <v>42790</v>
      </c>
      <c r="AN201" s="93">
        <v>5.2</v>
      </c>
      <c r="AO201" s="93">
        <v>47.7</v>
      </c>
      <c r="AP201" s="93">
        <v>3.8</v>
      </c>
      <c r="AQ201" s="93">
        <v>4.09</v>
      </c>
      <c r="AR201" s="99">
        <f t="shared" si="87"/>
        <v>6.25</v>
      </c>
      <c r="AS201" s="95" t="str">
        <f t="shared" si="88"/>
        <v>6</v>
      </c>
      <c r="AT201" s="95" t="str">
        <f t="shared" si="89"/>
        <v>3</v>
      </c>
      <c r="AU201" s="95" t="str">
        <f t="shared" si="90"/>
        <v>6</v>
      </c>
      <c r="AV201" s="95" t="str">
        <f t="shared" si="91"/>
        <v>10</v>
      </c>
      <c r="AW201" s="147"/>
      <c r="AX201" s="150"/>
      <c r="AY201" s="92">
        <v>42790</v>
      </c>
      <c r="AZ201" s="93">
        <v>7</v>
      </c>
      <c r="BA201" s="93">
        <v>32.1</v>
      </c>
      <c r="BB201" s="93">
        <v>4.5</v>
      </c>
      <c r="BC201" s="93">
        <v>2.23</v>
      </c>
      <c r="BD201" s="99">
        <f t="shared" si="92"/>
        <v>5.25</v>
      </c>
      <c r="BE201" s="95" t="str">
        <f t="shared" si="93"/>
        <v>6</v>
      </c>
      <c r="BF201" s="95" t="str">
        <f t="shared" si="94"/>
        <v>3</v>
      </c>
      <c r="BG201" s="95" t="str">
        <f t="shared" si="95"/>
        <v>6</v>
      </c>
      <c r="BH201" s="95" t="str">
        <f t="shared" si="96"/>
        <v>6</v>
      </c>
      <c r="BI201" s="147"/>
      <c r="BJ201" s="150"/>
      <c r="BK201" s="92">
        <v>42790</v>
      </c>
      <c r="BL201" s="93">
        <v>36.3</v>
      </c>
      <c r="BM201" s="93">
        <v>31.8</v>
      </c>
      <c r="BN201" s="93">
        <v>3.5</v>
      </c>
      <c r="BO201" s="93">
        <v>17.1</v>
      </c>
      <c r="BP201" s="94">
        <f t="shared" si="97"/>
        <v>7.25</v>
      </c>
      <c r="BQ201" s="95" t="str">
        <f t="shared" si="98"/>
        <v>10</v>
      </c>
      <c r="BR201" s="95" t="str">
        <f t="shared" si="99"/>
        <v>3</v>
      </c>
      <c r="BS201" s="95" t="str">
        <f t="shared" si="100"/>
        <v>6</v>
      </c>
      <c r="BT201" s="95" t="str">
        <f t="shared" si="101"/>
        <v>10</v>
      </c>
    </row>
    <row r="202" spans="1:72" ht="16.5">
      <c r="A202" s="147"/>
      <c r="B202" s="150"/>
      <c r="C202" s="92">
        <v>42818</v>
      </c>
      <c r="D202" s="93" t="s">
        <v>28</v>
      </c>
      <c r="E202" s="93" t="s">
        <v>28</v>
      </c>
      <c r="F202" s="93" t="s">
        <v>28</v>
      </c>
      <c r="G202" s="93" t="s">
        <v>28</v>
      </c>
      <c r="H202" s="99" t="s">
        <v>28</v>
      </c>
      <c r="I202" s="95" t="s">
        <v>28</v>
      </c>
      <c r="J202" s="95" t="s">
        <v>28</v>
      </c>
      <c r="K202" s="95" t="s">
        <v>28</v>
      </c>
      <c r="L202" s="95" t="s">
        <v>28</v>
      </c>
      <c r="M202" s="147"/>
      <c r="N202" s="150"/>
      <c r="O202" s="92">
        <v>42818</v>
      </c>
      <c r="P202" s="93">
        <v>42.2</v>
      </c>
      <c r="Q202" s="93">
        <v>30.5</v>
      </c>
      <c r="R202" s="93">
        <v>2.4</v>
      </c>
      <c r="S202" s="93">
        <v>18.9</v>
      </c>
      <c r="T202" s="99">
        <f t="shared" si="77"/>
        <v>7.25</v>
      </c>
      <c r="U202" s="95" t="str">
        <f t="shared" si="78"/>
        <v>10</v>
      </c>
      <c r="V202" s="95" t="str">
        <f t="shared" si="79"/>
        <v>3</v>
      </c>
      <c r="W202" s="95" t="str">
        <f t="shared" si="80"/>
        <v>6</v>
      </c>
      <c r="X202" s="95" t="str">
        <f t="shared" si="81"/>
        <v>10</v>
      </c>
      <c r="Y202" s="147"/>
      <c r="Z202" s="150"/>
      <c r="AA202" s="92">
        <v>42818</v>
      </c>
      <c r="AB202" s="93">
        <v>28.8</v>
      </c>
      <c r="AC202" s="93">
        <v>51.6</v>
      </c>
      <c r="AD202" s="93">
        <v>3.8</v>
      </c>
      <c r="AE202" s="93">
        <v>12.8</v>
      </c>
      <c r="AF202" s="99">
        <f t="shared" si="82"/>
        <v>8</v>
      </c>
      <c r="AG202" s="95" t="str">
        <f t="shared" si="83"/>
        <v>10</v>
      </c>
      <c r="AH202" s="95" t="str">
        <f t="shared" si="84"/>
        <v>6</v>
      </c>
      <c r="AI202" s="95" t="str">
        <f t="shared" si="85"/>
        <v>6</v>
      </c>
      <c r="AJ202" s="95" t="str">
        <f t="shared" si="86"/>
        <v>10</v>
      </c>
      <c r="AK202" s="147"/>
      <c r="AL202" s="150"/>
      <c r="AM202" s="92">
        <v>42818</v>
      </c>
      <c r="AN202" s="93">
        <v>4.3</v>
      </c>
      <c r="AO202" s="93">
        <v>27.2</v>
      </c>
      <c r="AP202" s="93">
        <v>3.2</v>
      </c>
      <c r="AQ202" s="93">
        <v>4.17</v>
      </c>
      <c r="AR202" s="99">
        <f t="shared" si="87"/>
        <v>5.5</v>
      </c>
      <c r="AS202" s="95" t="str">
        <f t="shared" si="88"/>
        <v>3</v>
      </c>
      <c r="AT202" s="95" t="str">
        <f t="shared" si="89"/>
        <v>3</v>
      </c>
      <c r="AU202" s="95" t="str">
        <f t="shared" si="90"/>
        <v>6</v>
      </c>
      <c r="AV202" s="95" t="str">
        <f t="shared" si="91"/>
        <v>10</v>
      </c>
      <c r="AW202" s="147"/>
      <c r="AX202" s="150"/>
      <c r="AY202" s="92">
        <v>42818</v>
      </c>
      <c r="AZ202" s="93">
        <v>3.8</v>
      </c>
      <c r="BA202" s="93">
        <v>21.5</v>
      </c>
      <c r="BB202" s="93">
        <v>3.6</v>
      </c>
      <c r="BC202" s="93">
        <v>3.54</v>
      </c>
      <c r="BD202" s="99">
        <f t="shared" si="92"/>
        <v>5.5</v>
      </c>
      <c r="BE202" s="95" t="str">
        <f t="shared" si="93"/>
        <v>3</v>
      </c>
      <c r="BF202" s="95" t="str">
        <f t="shared" si="94"/>
        <v>3</v>
      </c>
      <c r="BG202" s="95" t="str">
        <f t="shared" si="95"/>
        <v>6</v>
      </c>
      <c r="BH202" s="95" t="str">
        <f t="shared" si="96"/>
        <v>10</v>
      </c>
      <c r="BI202" s="147"/>
      <c r="BJ202" s="150"/>
      <c r="BK202" s="92">
        <v>42818</v>
      </c>
      <c r="BL202" s="93">
        <v>44.4</v>
      </c>
      <c r="BM202" s="93">
        <v>51.2</v>
      </c>
      <c r="BN202" s="93">
        <v>2.1</v>
      </c>
      <c r="BO202" s="93">
        <v>22.2</v>
      </c>
      <c r="BP202" s="94">
        <f t="shared" si="97"/>
        <v>8</v>
      </c>
      <c r="BQ202" s="95" t="str">
        <f t="shared" si="98"/>
        <v>10</v>
      </c>
      <c r="BR202" s="95" t="str">
        <f t="shared" si="99"/>
        <v>6</v>
      </c>
      <c r="BS202" s="95" t="str">
        <f t="shared" si="100"/>
        <v>6</v>
      </c>
      <c r="BT202" s="95" t="str">
        <f t="shared" si="101"/>
        <v>10</v>
      </c>
    </row>
    <row r="203" spans="1:72" ht="16.5">
      <c r="A203" s="147"/>
      <c r="B203" s="150"/>
      <c r="C203" s="92">
        <v>42846</v>
      </c>
      <c r="D203" s="93" t="s">
        <v>29</v>
      </c>
      <c r="E203" s="93" t="s">
        <v>29</v>
      </c>
      <c r="F203" s="93" t="s">
        <v>29</v>
      </c>
      <c r="G203" s="93" t="s">
        <v>29</v>
      </c>
      <c r="H203" s="99" t="s">
        <v>29</v>
      </c>
      <c r="I203" s="95" t="s">
        <v>29</v>
      </c>
      <c r="J203" s="95" t="s">
        <v>29</v>
      </c>
      <c r="K203" s="95" t="s">
        <v>29</v>
      </c>
      <c r="L203" s="95" t="s">
        <v>29</v>
      </c>
      <c r="M203" s="147"/>
      <c r="N203" s="150"/>
      <c r="O203" s="92">
        <v>42846</v>
      </c>
      <c r="P203" s="93">
        <v>26.7</v>
      </c>
      <c r="Q203" s="93">
        <v>28.9</v>
      </c>
      <c r="R203" s="93">
        <v>2.7</v>
      </c>
      <c r="S203" s="93">
        <v>15.3</v>
      </c>
      <c r="T203" s="99">
        <f t="shared" si="77"/>
        <v>7.25</v>
      </c>
      <c r="U203" s="95" t="str">
        <f t="shared" si="78"/>
        <v>10</v>
      </c>
      <c r="V203" s="95" t="str">
        <f t="shared" si="79"/>
        <v>3</v>
      </c>
      <c r="W203" s="95" t="str">
        <f t="shared" si="80"/>
        <v>6</v>
      </c>
      <c r="X203" s="95" t="str">
        <f t="shared" si="81"/>
        <v>10</v>
      </c>
      <c r="Y203" s="147"/>
      <c r="Z203" s="150"/>
      <c r="AA203" s="92">
        <v>42846</v>
      </c>
      <c r="AB203" s="93">
        <v>18.5</v>
      </c>
      <c r="AC203" s="93">
        <v>21</v>
      </c>
      <c r="AD203" s="93">
        <v>3.8</v>
      </c>
      <c r="AE203" s="93">
        <v>14.8</v>
      </c>
      <c r="AF203" s="99">
        <f t="shared" si="82"/>
        <v>7.25</v>
      </c>
      <c r="AG203" s="95" t="str">
        <f t="shared" si="83"/>
        <v>10</v>
      </c>
      <c r="AH203" s="95" t="str">
        <f t="shared" si="84"/>
        <v>3</v>
      </c>
      <c r="AI203" s="95" t="str">
        <f t="shared" si="85"/>
        <v>6</v>
      </c>
      <c r="AJ203" s="95" t="str">
        <f t="shared" si="86"/>
        <v>10</v>
      </c>
      <c r="AK203" s="147"/>
      <c r="AL203" s="150"/>
      <c r="AM203" s="92">
        <v>42846</v>
      </c>
      <c r="AN203" s="93">
        <v>17</v>
      </c>
      <c r="AO203" s="93">
        <v>18.2</v>
      </c>
      <c r="AP203" s="93">
        <v>4.3</v>
      </c>
      <c r="AQ203" s="93">
        <v>5.35</v>
      </c>
      <c r="AR203" s="99">
        <f t="shared" si="87"/>
        <v>6.75</v>
      </c>
      <c r="AS203" s="95" t="str">
        <f t="shared" si="88"/>
        <v>10</v>
      </c>
      <c r="AT203" s="95" t="str">
        <f t="shared" si="89"/>
        <v>1</v>
      </c>
      <c r="AU203" s="95" t="str">
        <f t="shared" si="90"/>
        <v>6</v>
      </c>
      <c r="AV203" s="95" t="str">
        <f t="shared" si="91"/>
        <v>10</v>
      </c>
      <c r="AW203" s="147"/>
      <c r="AX203" s="150"/>
      <c r="AY203" s="92">
        <v>42846</v>
      </c>
      <c r="AZ203" s="93">
        <v>15.3</v>
      </c>
      <c r="BA203" s="93">
        <v>25</v>
      </c>
      <c r="BB203" s="93">
        <v>5.1</v>
      </c>
      <c r="BC203" s="93">
        <v>1.37</v>
      </c>
      <c r="BD203" s="99">
        <f t="shared" si="92"/>
        <v>5.5</v>
      </c>
      <c r="BE203" s="95" t="str">
        <f t="shared" si="93"/>
        <v>10</v>
      </c>
      <c r="BF203" s="95" t="str">
        <f t="shared" si="94"/>
        <v>3</v>
      </c>
      <c r="BG203" s="95" t="str">
        <f t="shared" si="95"/>
        <v>3</v>
      </c>
      <c r="BH203" s="95" t="str">
        <f t="shared" si="96"/>
        <v>6</v>
      </c>
      <c r="BI203" s="147"/>
      <c r="BJ203" s="150"/>
      <c r="BK203" s="92">
        <v>42846</v>
      </c>
      <c r="BL203" s="93">
        <v>44.5</v>
      </c>
      <c r="BM203" s="93">
        <v>43.6</v>
      </c>
      <c r="BN203" s="93">
        <v>2.4</v>
      </c>
      <c r="BO203" s="93">
        <v>33.8</v>
      </c>
      <c r="BP203" s="94">
        <f t="shared" si="97"/>
        <v>7.25</v>
      </c>
      <c r="BQ203" s="95" t="str">
        <f t="shared" si="98"/>
        <v>10</v>
      </c>
      <c r="BR203" s="95" t="str">
        <f t="shared" si="99"/>
        <v>3</v>
      </c>
      <c r="BS203" s="95" t="str">
        <f t="shared" si="100"/>
        <v>6</v>
      </c>
      <c r="BT203" s="95" t="str">
        <f t="shared" si="101"/>
        <v>10</v>
      </c>
    </row>
    <row r="204" spans="1:72" ht="16.5">
      <c r="A204" s="147"/>
      <c r="B204" s="150"/>
      <c r="C204" s="92">
        <v>42860</v>
      </c>
      <c r="D204" s="93" t="s">
        <v>30</v>
      </c>
      <c r="E204" s="93" t="s">
        <v>30</v>
      </c>
      <c r="F204" s="93" t="s">
        <v>30</v>
      </c>
      <c r="G204" s="93" t="s">
        <v>30</v>
      </c>
      <c r="H204" s="99" t="s">
        <v>30</v>
      </c>
      <c r="I204" s="95" t="s">
        <v>30</v>
      </c>
      <c r="J204" s="95" t="s">
        <v>30</v>
      </c>
      <c r="K204" s="95" t="s">
        <v>30</v>
      </c>
      <c r="L204" s="95" t="s">
        <v>30</v>
      </c>
      <c r="M204" s="147"/>
      <c r="N204" s="150"/>
      <c r="O204" s="92">
        <v>42860</v>
      </c>
      <c r="P204" s="93">
        <v>19.1</v>
      </c>
      <c r="Q204" s="93">
        <v>15.2</v>
      </c>
      <c r="R204" s="93">
        <v>2.6</v>
      </c>
      <c r="S204" s="93">
        <v>14.6</v>
      </c>
      <c r="T204" s="99">
        <f t="shared" si="77"/>
        <v>6.75</v>
      </c>
      <c r="U204" s="95" t="str">
        <f t="shared" si="78"/>
        <v>10</v>
      </c>
      <c r="V204" s="95" t="str">
        <f t="shared" si="79"/>
        <v>1</v>
      </c>
      <c r="W204" s="95" t="str">
        <f t="shared" si="80"/>
        <v>6</v>
      </c>
      <c r="X204" s="95" t="str">
        <f t="shared" si="81"/>
        <v>10</v>
      </c>
      <c r="Y204" s="147"/>
      <c r="Z204" s="150"/>
      <c r="AA204" s="92">
        <v>42860</v>
      </c>
      <c r="AB204" s="93">
        <v>18.1</v>
      </c>
      <c r="AC204" s="93">
        <v>27</v>
      </c>
      <c r="AD204" s="93">
        <v>3.8</v>
      </c>
      <c r="AE204" s="93">
        <v>7.74</v>
      </c>
      <c r="AF204" s="99">
        <f t="shared" si="82"/>
        <v>7.25</v>
      </c>
      <c r="AG204" s="95" t="str">
        <f t="shared" si="83"/>
        <v>10</v>
      </c>
      <c r="AH204" s="95" t="str">
        <f t="shared" si="84"/>
        <v>3</v>
      </c>
      <c r="AI204" s="95" t="str">
        <f t="shared" si="85"/>
        <v>6</v>
      </c>
      <c r="AJ204" s="95" t="str">
        <f t="shared" si="86"/>
        <v>10</v>
      </c>
      <c r="AK204" s="147"/>
      <c r="AL204" s="150"/>
      <c r="AM204" s="92">
        <v>42860</v>
      </c>
      <c r="AN204" s="93">
        <v>15.5</v>
      </c>
      <c r="AO204" s="93">
        <v>51.2</v>
      </c>
      <c r="AP204" s="93">
        <v>4.2</v>
      </c>
      <c r="AQ204" s="93">
        <v>3.45</v>
      </c>
      <c r="AR204" s="99">
        <f t="shared" si="87"/>
        <v>8</v>
      </c>
      <c r="AS204" s="95" t="str">
        <f t="shared" si="88"/>
        <v>10</v>
      </c>
      <c r="AT204" s="95" t="str">
        <f t="shared" si="89"/>
        <v>6</v>
      </c>
      <c r="AU204" s="95" t="str">
        <f t="shared" si="90"/>
        <v>6</v>
      </c>
      <c r="AV204" s="95" t="str">
        <f t="shared" si="91"/>
        <v>10</v>
      </c>
      <c r="AW204" s="147"/>
      <c r="AX204" s="150"/>
      <c r="AY204" s="92">
        <v>42860</v>
      </c>
      <c r="AZ204" s="93">
        <v>6.5</v>
      </c>
      <c r="BA204" s="93">
        <v>23</v>
      </c>
      <c r="BB204" s="93">
        <v>3.2</v>
      </c>
      <c r="BC204" s="93">
        <v>0.31</v>
      </c>
      <c r="BD204" s="99">
        <f t="shared" si="92"/>
        <v>4</v>
      </c>
      <c r="BE204" s="95" t="str">
        <f t="shared" si="93"/>
        <v>6</v>
      </c>
      <c r="BF204" s="95" t="str">
        <f t="shared" si="94"/>
        <v>3</v>
      </c>
      <c r="BG204" s="95" t="str">
        <f t="shared" si="95"/>
        <v>6</v>
      </c>
      <c r="BH204" s="95" t="str">
        <f t="shared" si="96"/>
        <v>1</v>
      </c>
      <c r="BI204" s="147"/>
      <c r="BJ204" s="150"/>
      <c r="BK204" s="92">
        <v>42860</v>
      </c>
      <c r="BL204" s="93">
        <v>37</v>
      </c>
      <c r="BM204" s="93">
        <v>67.5</v>
      </c>
      <c r="BN204" s="93">
        <v>2.2</v>
      </c>
      <c r="BO204" s="93">
        <v>22.1</v>
      </c>
      <c r="BP204" s="94">
        <f t="shared" si="97"/>
        <v>8</v>
      </c>
      <c r="BQ204" s="95" t="str">
        <f t="shared" si="98"/>
        <v>10</v>
      </c>
      <c r="BR204" s="95" t="str">
        <f t="shared" si="99"/>
        <v>6</v>
      </c>
      <c r="BS204" s="95" t="str">
        <f t="shared" si="100"/>
        <v>6</v>
      </c>
      <c r="BT204" s="95" t="str">
        <f t="shared" si="101"/>
        <v>10</v>
      </c>
    </row>
    <row r="205" spans="1:72" ht="16.5">
      <c r="A205" s="147"/>
      <c r="B205" s="150"/>
      <c r="C205" s="92">
        <v>42906</v>
      </c>
      <c r="D205" s="93" t="s">
        <v>31</v>
      </c>
      <c r="E205" s="93" t="s">
        <v>31</v>
      </c>
      <c r="F205" s="93" t="s">
        <v>31</v>
      </c>
      <c r="G205" s="93" t="s">
        <v>31</v>
      </c>
      <c r="H205" s="99" t="s">
        <v>31</v>
      </c>
      <c r="I205" s="95" t="s">
        <v>31</v>
      </c>
      <c r="J205" s="95" t="s">
        <v>31</v>
      </c>
      <c r="K205" s="95" t="s">
        <v>31</v>
      </c>
      <c r="L205" s="95" t="s">
        <v>31</v>
      </c>
      <c r="M205" s="147"/>
      <c r="N205" s="150"/>
      <c r="O205" s="92">
        <v>42906</v>
      </c>
      <c r="P205" s="93">
        <v>10.5</v>
      </c>
      <c r="Q205" s="93">
        <v>21.8</v>
      </c>
      <c r="R205" s="93">
        <v>3.6</v>
      </c>
      <c r="S205" s="93">
        <v>7.87</v>
      </c>
      <c r="T205" s="99">
        <f t="shared" si="77"/>
        <v>6.25</v>
      </c>
      <c r="U205" s="95" t="str">
        <f t="shared" si="78"/>
        <v>6</v>
      </c>
      <c r="V205" s="95" t="str">
        <f t="shared" si="79"/>
        <v>3</v>
      </c>
      <c r="W205" s="95" t="str">
        <f t="shared" si="80"/>
        <v>6</v>
      </c>
      <c r="X205" s="95" t="str">
        <f t="shared" si="81"/>
        <v>10</v>
      </c>
      <c r="Y205" s="147"/>
      <c r="Z205" s="150"/>
      <c r="AA205" s="92">
        <v>42906</v>
      </c>
      <c r="AB205" s="93">
        <v>7.7</v>
      </c>
      <c r="AC205" s="93">
        <v>34.9</v>
      </c>
      <c r="AD205" s="93">
        <v>3.9</v>
      </c>
      <c r="AE205" s="93">
        <v>6</v>
      </c>
      <c r="AF205" s="99">
        <f t="shared" si="82"/>
        <v>6.25</v>
      </c>
      <c r="AG205" s="95" t="str">
        <f t="shared" si="83"/>
        <v>6</v>
      </c>
      <c r="AH205" s="95" t="str">
        <f t="shared" si="84"/>
        <v>3</v>
      </c>
      <c r="AI205" s="95" t="str">
        <f t="shared" si="85"/>
        <v>6</v>
      </c>
      <c r="AJ205" s="95" t="str">
        <f t="shared" si="86"/>
        <v>10</v>
      </c>
      <c r="AK205" s="147"/>
      <c r="AL205" s="150"/>
      <c r="AM205" s="92">
        <v>42906</v>
      </c>
      <c r="AN205" s="93">
        <v>6.6</v>
      </c>
      <c r="AO205" s="93">
        <v>13.9</v>
      </c>
      <c r="AP205" s="93">
        <v>4.5</v>
      </c>
      <c r="AQ205" s="93">
        <v>5.32</v>
      </c>
      <c r="AR205" s="99">
        <f t="shared" si="87"/>
        <v>5.75</v>
      </c>
      <c r="AS205" s="95" t="str">
        <f t="shared" si="88"/>
        <v>6</v>
      </c>
      <c r="AT205" s="95" t="str">
        <f t="shared" si="89"/>
        <v>1</v>
      </c>
      <c r="AU205" s="95" t="str">
        <f t="shared" si="90"/>
        <v>6</v>
      </c>
      <c r="AV205" s="95" t="str">
        <f t="shared" si="91"/>
        <v>10</v>
      </c>
      <c r="AW205" s="147"/>
      <c r="AX205" s="150"/>
      <c r="AY205" s="92">
        <v>42906</v>
      </c>
      <c r="AZ205" s="93">
        <v>6.2</v>
      </c>
      <c r="BA205" s="93">
        <v>26.4</v>
      </c>
      <c r="BB205" s="93">
        <v>3.8</v>
      </c>
      <c r="BC205" s="93">
        <v>1.51</v>
      </c>
      <c r="BD205" s="99">
        <f t="shared" si="92"/>
        <v>5.25</v>
      </c>
      <c r="BE205" s="95" t="str">
        <f t="shared" si="93"/>
        <v>6</v>
      </c>
      <c r="BF205" s="95" t="str">
        <f t="shared" si="94"/>
        <v>3</v>
      </c>
      <c r="BG205" s="95" t="str">
        <f t="shared" si="95"/>
        <v>6</v>
      </c>
      <c r="BH205" s="95" t="str">
        <f t="shared" si="96"/>
        <v>6</v>
      </c>
      <c r="BI205" s="147"/>
      <c r="BJ205" s="150"/>
      <c r="BK205" s="92">
        <v>42906</v>
      </c>
      <c r="BL205" s="93">
        <v>6.1</v>
      </c>
      <c r="BM205" s="93">
        <v>8</v>
      </c>
      <c r="BN205" s="93">
        <v>2.4</v>
      </c>
      <c r="BO205" s="93">
        <v>20.8</v>
      </c>
      <c r="BP205" s="94">
        <f t="shared" si="97"/>
        <v>5.75</v>
      </c>
      <c r="BQ205" s="94" t="str">
        <f t="shared" si="98"/>
        <v>6</v>
      </c>
      <c r="BR205" s="94" t="str">
        <f t="shared" si="99"/>
        <v>1</v>
      </c>
      <c r="BS205" s="94" t="str">
        <f t="shared" si="100"/>
        <v>6</v>
      </c>
      <c r="BT205" s="95" t="str">
        <f t="shared" si="101"/>
        <v>10</v>
      </c>
    </row>
    <row r="206" spans="1:72" ht="16.5">
      <c r="A206" s="147"/>
      <c r="B206" s="150"/>
      <c r="C206" s="92">
        <v>42926</v>
      </c>
      <c r="D206" s="93" t="s">
        <v>32</v>
      </c>
      <c r="E206" s="93" t="s">
        <v>32</v>
      </c>
      <c r="F206" s="93" t="s">
        <v>32</v>
      </c>
      <c r="G206" s="93" t="s">
        <v>32</v>
      </c>
      <c r="H206" s="99" t="s">
        <v>32</v>
      </c>
      <c r="I206" s="95" t="s">
        <v>32</v>
      </c>
      <c r="J206" s="95" t="s">
        <v>32</v>
      </c>
      <c r="K206" s="95" t="s">
        <v>32</v>
      </c>
      <c r="L206" s="95" t="s">
        <v>32</v>
      </c>
      <c r="M206" s="147"/>
      <c r="N206" s="150"/>
      <c r="O206" s="92">
        <v>42926</v>
      </c>
      <c r="P206" s="93">
        <v>15</v>
      </c>
      <c r="Q206" s="93">
        <v>14.6</v>
      </c>
      <c r="R206" s="93">
        <v>2.7</v>
      </c>
      <c r="S206" s="93">
        <v>11.1</v>
      </c>
      <c r="T206" s="99">
        <f t="shared" si="77"/>
        <v>5.75</v>
      </c>
      <c r="U206" s="95" t="str">
        <f t="shared" si="78"/>
        <v>6</v>
      </c>
      <c r="V206" s="95" t="str">
        <f t="shared" si="79"/>
        <v>1</v>
      </c>
      <c r="W206" s="95" t="str">
        <f t="shared" si="80"/>
        <v>6</v>
      </c>
      <c r="X206" s="95" t="str">
        <f t="shared" si="81"/>
        <v>10</v>
      </c>
      <c r="Y206" s="147"/>
      <c r="Z206" s="150"/>
      <c r="AA206" s="92">
        <v>42926</v>
      </c>
      <c r="AB206" s="93">
        <v>8</v>
      </c>
      <c r="AC206" s="93">
        <v>8.5</v>
      </c>
      <c r="AD206" s="93">
        <v>4.1</v>
      </c>
      <c r="AE206" s="93">
        <v>7.02</v>
      </c>
      <c r="AF206" s="99">
        <f t="shared" si="82"/>
        <v>5.75</v>
      </c>
      <c r="AG206" s="95" t="str">
        <f t="shared" si="83"/>
        <v>6</v>
      </c>
      <c r="AH206" s="95" t="str">
        <f t="shared" si="84"/>
        <v>1</v>
      </c>
      <c r="AI206" s="95" t="str">
        <f t="shared" si="85"/>
        <v>6</v>
      </c>
      <c r="AJ206" s="95" t="str">
        <f t="shared" si="86"/>
        <v>10</v>
      </c>
      <c r="AK206" s="147"/>
      <c r="AL206" s="150"/>
      <c r="AM206" s="92">
        <v>42926</v>
      </c>
      <c r="AN206" s="93">
        <v>6.3</v>
      </c>
      <c r="AO206" s="93">
        <v>17.9</v>
      </c>
      <c r="AP206" s="93">
        <v>4.4</v>
      </c>
      <c r="AQ206" s="93">
        <v>4.51</v>
      </c>
      <c r="AR206" s="99">
        <f t="shared" si="87"/>
        <v>5.75</v>
      </c>
      <c r="AS206" s="95" t="str">
        <f t="shared" si="88"/>
        <v>6</v>
      </c>
      <c r="AT206" s="95" t="str">
        <f t="shared" si="89"/>
        <v>1</v>
      </c>
      <c r="AU206" s="95" t="str">
        <f t="shared" si="90"/>
        <v>6</v>
      </c>
      <c r="AV206" s="95" t="str">
        <f t="shared" si="91"/>
        <v>10</v>
      </c>
      <c r="AW206" s="147"/>
      <c r="AX206" s="150"/>
      <c r="AY206" s="92">
        <v>42926</v>
      </c>
      <c r="AZ206" s="93">
        <v>6.2</v>
      </c>
      <c r="BA206" s="93">
        <v>26.1</v>
      </c>
      <c r="BB206" s="93">
        <v>3.9</v>
      </c>
      <c r="BC206" s="93">
        <v>0.39</v>
      </c>
      <c r="BD206" s="99">
        <f t="shared" si="92"/>
        <v>4</v>
      </c>
      <c r="BE206" s="95" t="str">
        <f t="shared" si="93"/>
        <v>6</v>
      </c>
      <c r="BF206" s="95" t="str">
        <f t="shared" si="94"/>
        <v>3</v>
      </c>
      <c r="BG206" s="95" t="str">
        <f t="shared" si="95"/>
        <v>6</v>
      </c>
      <c r="BH206" s="95" t="str">
        <f t="shared" si="96"/>
        <v>1</v>
      </c>
      <c r="BI206" s="147"/>
      <c r="BJ206" s="150"/>
      <c r="BK206" s="92">
        <v>42926</v>
      </c>
      <c r="BL206" s="93">
        <v>10.3</v>
      </c>
      <c r="BM206" s="93">
        <v>10.8</v>
      </c>
      <c r="BN206" s="93">
        <v>3.1</v>
      </c>
      <c r="BO206" s="93">
        <v>47.8</v>
      </c>
      <c r="BP206" s="94">
        <f t="shared" si="97"/>
        <v>5.75</v>
      </c>
      <c r="BQ206" s="94" t="str">
        <f t="shared" si="98"/>
        <v>6</v>
      </c>
      <c r="BR206" s="94" t="str">
        <f t="shared" si="99"/>
        <v>1</v>
      </c>
      <c r="BS206" s="94" t="str">
        <f t="shared" si="100"/>
        <v>6</v>
      </c>
      <c r="BT206" s="112" t="str">
        <f t="shared" si="101"/>
        <v>10</v>
      </c>
    </row>
    <row r="207" spans="1:72" ht="16.5">
      <c r="A207" s="147"/>
      <c r="B207" s="150"/>
      <c r="C207" s="92">
        <v>42958</v>
      </c>
      <c r="D207" s="93" t="s">
        <v>33</v>
      </c>
      <c r="E207" s="93" t="s">
        <v>33</v>
      </c>
      <c r="F207" s="93" t="s">
        <v>33</v>
      </c>
      <c r="G207" s="93" t="s">
        <v>33</v>
      </c>
      <c r="H207" s="99" t="s">
        <v>33</v>
      </c>
      <c r="I207" s="95" t="s">
        <v>33</v>
      </c>
      <c r="J207" s="95" t="s">
        <v>33</v>
      </c>
      <c r="K207" s="95" t="s">
        <v>33</v>
      </c>
      <c r="L207" s="95" t="s">
        <v>33</v>
      </c>
      <c r="M207" s="147"/>
      <c r="N207" s="150"/>
      <c r="O207" s="92">
        <v>42958</v>
      </c>
      <c r="P207" s="93">
        <v>8.3</v>
      </c>
      <c r="Q207" s="93">
        <v>11</v>
      </c>
      <c r="R207" s="93">
        <v>1.8</v>
      </c>
      <c r="S207" s="93">
        <v>4.86</v>
      </c>
      <c r="T207" s="99">
        <f t="shared" si="77"/>
        <v>6.75</v>
      </c>
      <c r="U207" s="95" t="str">
        <f t="shared" si="78"/>
        <v>6</v>
      </c>
      <c r="V207" s="95" t="str">
        <f t="shared" si="79"/>
        <v>1</v>
      </c>
      <c r="W207" s="95" t="str">
        <f t="shared" si="80"/>
        <v>10</v>
      </c>
      <c r="X207" s="95" t="str">
        <f t="shared" si="81"/>
        <v>10</v>
      </c>
      <c r="Y207" s="147"/>
      <c r="Z207" s="150"/>
      <c r="AA207" s="92">
        <v>42958</v>
      </c>
      <c r="AB207" s="93">
        <v>8.8</v>
      </c>
      <c r="AC207" s="93">
        <v>12.9</v>
      </c>
      <c r="AD207" s="93">
        <v>2.3</v>
      </c>
      <c r="AE207" s="93">
        <v>5.1</v>
      </c>
      <c r="AF207" s="99">
        <f t="shared" si="82"/>
        <v>5.75</v>
      </c>
      <c r="AG207" s="95" t="str">
        <f t="shared" si="83"/>
        <v>6</v>
      </c>
      <c r="AH207" s="95" t="str">
        <f t="shared" si="84"/>
        <v>1</v>
      </c>
      <c r="AI207" s="95" t="str">
        <f t="shared" si="85"/>
        <v>6</v>
      </c>
      <c r="AJ207" s="95" t="str">
        <f t="shared" si="86"/>
        <v>10</v>
      </c>
      <c r="AK207" s="147"/>
      <c r="AL207" s="150"/>
      <c r="AM207" s="92">
        <v>42958</v>
      </c>
      <c r="AN207" s="93">
        <v>8.1</v>
      </c>
      <c r="AO207" s="93">
        <v>22.9</v>
      </c>
      <c r="AP207" s="93">
        <v>2.4</v>
      </c>
      <c r="AQ207" s="93">
        <v>4.54</v>
      </c>
      <c r="AR207" s="99">
        <f t="shared" si="87"/>
        <v>6.25</v>
      </c>
      <c r="AS207" s="95" t="str">
        <f t="shared" si="88"/>
        <v>6</v>
      </c>
      <c r="AT207" s="95" t="str">
        <f t="shared" si="89"/>
        <v>3</v>
      </c>
      <c r="AU207" s="95" t="str">
        <f t="shared" si="90"/>
        <v>6</v>
      </c>
      <c r="AV207" s="95" t="str">
        <f t="shared" si="91"/>
        <v>10</v>
      </c>
      <c r="AW207" s="147"/>
      <c r="AX207" s="150"/>
      <c r="AY207" s="92">
        <v>42958</v>
      </c>
      <c r="AZ207" s="93">
        <v>6.1</v>
      </c>
      <c r="BA207" s="93">
        <v>19.6</v>
      </c>
      <c r="BB207" s="93">
        <v>4.5</v>
      </c>
      <c r="BC207" s="93">
        <v>2.71</v>
      </c>
      <c r="BD207" s="99">
        <f t="shared" si="92"/>
        <v>4.75</v>
      </c>
      <c r="BE207" s="95" t="str">
        <f t="shared" si="93"/>
        <v>6</v>
      </c>
      <c r="BF207" s="95" t="str">
        <f t="shared" si="94"/>
        <v>1</v>
      </c>
      <c r="BG207" s="95" t="str">
        <f t="shared" si="95"/>
        <v>6</v>
      </c>
      <c r="BH207" s="95" t="str">
        <f t="shared" si="96"/>
        <v>6</v>
      </c>
      <c r="BI207" s="147"/>
      <c r="BJ207" s="150"/>
      <c r="BK207" s="92">
        <v>42958</v>
      </c>
      <c r="BL207" s="93">
        <v>29</v>
      </c>
      <c r="BM207" s="93">
        <v>13.4</v>
      </c>
      <c r="BN207" s="93">
        <v>1.4</v>
      </c>
      <c r="BO207" s="93">
        <v>13.3</v>
      </c>
      <c r="BP207" s="94">
        <f t="shared" si="97"/>
        <v>7.75</v>
      </c>
      <c r="BQ207" s="94" t="str">
        <f t="shared" si="98"/>
        <v>10</v>
      </c>
      <c r="BR207" s="94" t="str">
        <f t="shared" si="99"/>
        <v>1</v>
      </c>
      <c r="BS207" s="94" t="str">
        <f t="shared" si="100"/>
        <v>10</v>
      </c>
      <c r="BT207" s="112" t="str">
        <f t="shared" si="101"/>
        <v>10</v>
      </c>
    </row>
    <row r="208" spans="1:72" ht="16.5">
      <c r="A208" s="147"/>
      <c r="B208" s="150"/>
      <c r="C208" s="92">
        <v>42983</v>
      </c>
      <c r="D208" s="93" t="s">
        <v>34</v>
      </c>
      <c r="E208" s="93" t="s">
        <v>34</v>
      </c>
      <c r="F208" s="93" t="s">
        <v>34</v>
      </c>
      <c r="G208" s="93" t="s">
        <v>34</v>
      </c>
      <c r="H208" s="99" t="s">
        <v>34</v>
      </c>
      <c r="I208" s="95" t="s">
        <v>34</v>
      </c>
      <c r="J208" s="95" t="s">
        <v>34</v>
      </c>
      <c r="K208" s="95" t="s">
        <v>34</v>
      </c>
      <c r="L208" s="95" t="s">
        <v>34</v>
      </c>
      <c r="M208" s="147"/>
      <c r="N208" s="150"/>
      <c r="O208" s="92">
        <v>42983</v>
      </c>
      <c r="P208" s="93">
        <v>12.3</v>
      </c>
      <c r="Q208" s="93">
        <v>16.9</v>
      </c>
      <c r="R208" s="93">
        <v>2.8</v>
      </c>
      <c r="S208" s="93">
        <v>10.1</v>
      </c>
      <c r="T208" s="99">
        <f>(U208+V208+W208+X208)/4</f>
        <v>5.75</v>
      </c>
      <c r="U208" s="95" t="str">
        <f>IF(P208&lt;=3,"1",IF(P208&lt;5,"3",IF(P208&lt;=15,"6",IF(P208&gt;15,"10"))))</f>
        <v>6</v>
      </c>
      <c r="V208" s="95" t="str">
        <f t="shared" si="79"/>
        <v>1</v>
      </c>
      <c r="W208" s="95" t="str">
        <f t="shared" si="80"/>
        <v>6</v>
      </c>
      <c r="X208" s="95" t="str">
        <f t="shared" si="81"/>
        <v>10</v>
      </c>
      <c r="Y208" s="147"/>
      <c r="Z208" s="150"/>
      <c r="AA208" s="92">
        <v>42983</v>
      </c>
      <c r="AB208" s="93">
        <v>6.1</v>
      </c>
      <c r="AC208" s="93">
        <v>20.1</v>
      </c>
      <c r="AD208" s="93">
        <v>4.7</v>
      </c>
      <c r="AE208" s="93">
        <v>6.9</v>
      </c>
      <c r="AF208" s="99">
        <f t="shared" si="82"/>
        <v>5.5</v>
      </c>
      <c r="AG208" s="95" t="str">
        <f t="shared" si="83"/>
        <v>6</v>
      </c>
      <c r="AH208" s="95" t="str">
        <f t="shared" si="84"/>
        <v>3</v>
      </c>
      <c r="AI208" s="95" t="str">
        <f t="shared" si="85"/>
        <v>3</v>
      </c>
      <c r="AJ208" s="95" t="str">
        <f t="shared" si="86"/>
        <v>10</v>
      </c>
      <c r="AK208" s="147"/>
      <c r="AL208" s="150"/>
      <c r="AM208" s="92">
        <v>42983</v>
      </c>
      <c r="AN208" s="93">
        <v>6.7</v>
      </c>
      <c r="AO208" s="93">
        <v>28.1</v>
      </c>
      <c r="AP208" s="93">
        <v>4.3</v>
      </c>
      <c r="AQ208" s="93">
        <v>4.04</v>
      </c>
      <c r="AR208" s="99">
        <f t="shared" si="87"/>
        <v>6.25</v>
      </c>
      <c r="AS208" s="95" t="str">
        <f t="shared" si="88"/>
        <v>6</v>
      </c>
      <c r="AT208" s="95" t="str">
        <f t="shared" si="89"/>
        <v>3</v>
      </c>
      <c r="AU208" s="95" t="str">
        <f t="shared" si="90"/>
        <v>6</v>
      </c>
      <c r="AV208" s="95" t="str">
        <f t="shared" si="91"/>
        <v>10</v>
      </c>
      <c r="AW208" s="147"/>
      <c r="AX208" s="150"/>
      <c r="AY208" s="92">
        <v>42983</v>
      </c>
      <c r="AZ208" s="93">
        <v>7.4</v>
      </c>
      <c r="BA208" s="93">
        <v>29.9</v>
      </c>
      <c r="BB208" s="93">
        <v>5</v>
      </c>
      <c r="BC208" s="93">
        <v>0.34</v>
      </c>
      <c r="BD208" s="99">
        <f t="shared" si="92"/>
        <v>3.25</v>
      </c>
      <c r="BE208" s="95" t="str">
        <f t="shared" si="93"/>
        <v>6</v>
      </c>
      <c r="BF208" s="95" t="str">
        <f t="shared" si="94"/>
        <v>3</v>
      </c>
      <c r="BG208" s="95" t="str">
        <f t="shared" si="95"/>
        <v>3</v>
      </c>
      <c r="BH208" s="95" t="str">
        <f t="shared" si="96"/>
        <v>1</v>
      </c>
      <c r="BI208" s="147"/>
      <c r="BJ208" s="150"/>
      <c r="BK208" s="92">
        <v>42983</v>
      </c>
      <c r="BL208" s="93">
        <v>62.9</v>
      </c>
      <c r="BM208" s="93">
        <v>14.5</v>
      </c>
      <c r="BN208" s="93">
        <v>3.1</v>
      </c>
      <c r="BO208" s="93">
        <v>28</v>
      </c>
      <c r="BP208" s="94">
        <f t="shared" si="97"/>
        <v>6.75</v>
      </c>
      <c r="BQ208" s="94" t="str">
        <f t="shared" si="98"/>
        <v>10</v>
      </c>
      <c r="BR208" s="94" t="str">
        <f t="shared" si="99"/>
        <v>1</v>
      </c>
      <c r="BS208" s="94" t="str">
        <f t="shared" si="100"/>
        <v>6</v>
      </c>
      <c r="BT208" s="112" t="str">
        <f t="shared" si="101"/>
        <v>10</v>
      </c>
    </row>
    <row r="209" spans="1:72" ht="19.5" customHeight="1">
      <c r="A209" s="147"/>
      <c r="B209" s="150"/>
      <c r="C209" s="100">
        <v>43028</v>
      </c>
      <c r="D209" s="98" t="s">
        <v>35</v>
      </c>
      <c r="E209" s="98" t="s">
        <v>35</v>
      </c>
      <c r="F209" s="98" t="s">
        <v>35</v>
      </c>
      <c r="G209" s="98" t="s">
        <v>35</v>
      </c>
      <c r="H209" s="99" t="s">
        <v>35</v>
      </c>
      <c r="I209" s="95" t="s">
        <v>35</v>
      </c>
      <c r="J209" s="95" t="s">
        <v>35</v>
      </c>
      <c r="K209" s="95" t="s">
        <v>35</v>
      </c>
      <c r="L209" s="95" t="s">
        <v>35</v>
      </c>
      <c r="M209" s="147"/>
      <c r="N209" s="150"/>
      <c r="O209" s="100">
        <v>43028</v>
      </c>
      <c r="P209" s="98">
        <v>21.4</v>
      </c>
      <c r="Q209" s="98">
        <v>31.1</v>
      </c>
      <c r="R209" s="98">
        <v>4</v>
      </c>
      <c r="S209" s="98">
        <v>6.69</v>
      </c>
      <c r="T209" s="99">
        <f>(U209+V209+W209+X209)/4</f>
        <v>7.25</v>
      </c>
      <c r="U209" s="95" t="str">
        <f>IF(P209&lt;=3,"1",IF(P209&lt;5,"3",IF(P209&lt;=15,"6",IF(P209&gt;15,"10"))))</f>
        <v>10</v>
      </c>
      <c r="V209" s="95" t="str">
        <f t="shared" si="79"/>
        <v>3</v>
      </c>
      <c r="W209" s="95" t="str">
        <f t="shared" si="80"/>
        <v>6</v>
      </c>
      <c r="X209" s="95" t="str">
        <f t="shared" si="81"/>
        <v>10</v>
      </c>
      <c r="Y209" s="147"/>
      <c r="Z209" s="150"/>
      <c r="AA209" s="100">
        <v>43028</v>
      </c>
      <c r="AB209" s="98">
        <v>23.4</v>
      </c>
      <c r="AC209" s="98">
        <v>23.4</v>
      </c>
      <c r="AD209" s="98">
        <v>4.6</v>
      </c>
      <c r="AE209" s="98">
        <v>4.48</v>
      </c>
      <c r="AF209" s="99">
        <f t="shared" si="82"/>
        <v>6.5</v>
      </c>
      <c r="AG209" s="95" t="str">
        <f t="shared" si="83"/>
        <v>10</v>
      </c>
      <c r="AH209" s="95" t="str">
        <f t="shared" si="84"/>
        <v>3</v>
      </c>
      <c r="AI209" s="95" t="str">
        <f t="shared" si="85"/>
        <v>3</v>
      </c>
      <c r="AJ209" s="95" t="str">
        <f t="shared" si="86"/>
        <v>10</v>
      </c>
      <c r="AK209" s="147"/>
      <c r="AL209" s="150"/>
      <c r="AM209" s="100">
        <v>43028</v>
      </c>
      <c r="AN209" s="98">
        <v>6.1</v>
      </c>
      <c r="AO209" s="98">
        <v>49.6</v>
      </c>
      <c r="AP209" s="98">
        <v>4.6</v>
      </c>
      <c r="AQ209" s="98">
        <v>2.74</v>
      </c>
      <c r="AR209" s="99">
        <f t="shared" si="87"/>
        <v>4.5</v>
      </c>
      <c r="AS209" s="95" t="str">
        <f t="shared" si="88"/>
        <v>6</v>
      </c>
      <c r="AT209" s="95" t="str">
        <f t="shared" si="89"/>
        <v>3</v>
      </c>
      <c r="AU209" s="95" t="str">
        <f t="shared" si="90"/>
        <v>3</v>
      </c>
      <c r="AV209" s="95" t="str">
        <f t="shared" si="91"/>
        <v>6</v>
      </c>
      <c r="AW209" s="147"/>
      <c r="AX209" s="150"/>
      <c r="AY209" s="100">
        <v>43028</v>
      </c>
      <c r="AZ209" s="98">
        <v>6.9</v>
      </c>
      <c r="BA209" s="98">
        <v>60.5</v>
      </c>
      <c r="BB209" s="98">
        <v>5.4</v>
      </c>
      <c r="BC209" s="98">
        <v>0.33</v>
      </c>
      <c r="BD209" s="99">
        <f t="shared" si="92"/>
        <v>4</v>
      </c>
      <c r="BE209" s="95" t="str">
        <f t="shared" si="93"/>
        <v>6</v>
      </c>
      <c r="BF209" s="95" t="str">
        <f t="shared" si="94"/>
        <v>6</v>
      </c>
      <c r="BG209" s="95" t="str">
        <f t="shared" si="95"/>
        <v>3</v>
      </c>
      <c r="BH209" s="95" t="str">
        <f t="shared" si="96"/>
        <v>1</v>
      </c>
      <c r="BI209" s="147"/>
      <c r="BJ209" s="150"/>
      <c r="BK209" s="100">
        <v>43028</v>
      </c>
      <c r="BL209" s="93">
        <v>32.8</v>
      </c>
      <c r="BM209" s="93">
        <v>13.5</v>
      </c>
      <c r="BN209" s="93">
        <v>2.1</v>
      </c>
      <c r="BO209" s="93">
        <v>22.1</v>
      </c>
      <c r="BP209" s="99">
        <f t="shared" si="97"/>
        <v>6.75</v>
      </c>
      <c r="BQ209" s="95" t="str">
        <f t="shared" si="98"/>
        <v>10</v>
      </c>
      <c r="BR209" s="95" t="str">
        <f t="shared" si="99"/>
        <v>1</v>
      </c>
      <c r="BS209" s="95" t="str">
        <f t="shared" si="100"/>
        <v>6</v>
      </c>
      <c r="BT209" s="95" t="str">
        <f t="shared" si="101"/>
        <v>10</v>
      </c>
    </row>
    <row r="210" spans="1:72" ht="16.5">
      <c r="A210" s="147"/>
      <c r="B210" s="150"/>
      <c r="C210" s="100">
        <v>43062</v>
      </c>
      <c r="D210" s="93" t="s">
        <v>36</v>
      </c>
      <c r="E210" s="93" t="s">
        <v>36</v>
      </c>
      <c r="F210" s="93" t="s">
        <v>36</v>
      </c>
      <c r="G210" s="93" t="s">
        <v>36</v>
      </c>
      <c r="H210" s="99" t="s">
        <v>36</v>
      </c>
      <c r="I210" s="95" t="s">
        <v>36</v>
      </c>
      <c r="J210" s="95" t="s">
        <v>36</v>
      </c>
      <c r="K210" s="95" t="s">
        <v>36</v>
      </c>
      <c r="L210" s="95" t="s">
        <v>36</v>
      </c>
      <c r="M210" s="147"/>
      <c r="N210" s="150"/>
      <c r="O210" s="100">
        <v>43062</v>
      </c>
      <c r="P210" s="93">
        <v>29.8</v>
      </c>
      <c r="Q210" s="93">
        <v>29.1</v>
      </c>
      <c r="R210" s="93">
        <v>1.5</v>
      </c>
      <c r="S210" s="93">
        <v>34.9</v>
      </c>
      <c r="T210" s="99">
        <f>(U210+V210+W210+X210)/4</f>
        <v>8.25</v>
      </c>
      <c r="U210" s="95" t="str">
        <f>IF(P210&lt;=3,"1",IF(P210&lt;5,"3",IF(P210&lt;=15,"6",IF(P210&gt;15,"10"))))</f>
        <v>10</v>
      </c>
      <c r="V210" s="95" t="str">
        <f>IF(Q210&lt;=20,"1",IF(Q210&lt;=49.9,"3",IF(Q210&lt;=100,"6",IF(Q210&gt;100,"10"))))</f>
        <v>3</v>
      </c>
      <c r="W210" s="95" t="str">
        <f>IF(R210&gt;=6.5,"1",IF(R210&gt;=4.6,"3",IF(R210&gt;=2,"6",IF(R210&gt;=0,"10"))))</f>
        <v>10</v>
      </c>
      <c r="X210" s="95" t="str">
        <f>IF(S210&lt;=0.5,"1",IF(S210&lt;1,"3",IF(S210&lt;=3,"6",IF(S210&gt;=3,"10"))))</f>
        <v>10</v>
      </c>
      <c r="Y210" s="147"/>
      <c r="Z210" s="150"/>
      <c r="AA210" s="100">
        <v>43062</v>
      </c>
      <c r="AB210" s="93">
        <v>27.6</v>
      </c>
      <c r="AC210" s="93">
        <v>31.6</v>
      </c>
      <c r="AD210" s="93">
        <v>3.8</v>
      </c>
      <c r="AE210" s="93">
        <v>28.9</v>
      </c>
      <c r="AF210" s="99">
        <f t="shared" si="82"/>
        <v>7.25</v>
      </c>
      <c r="AG210" s="95" t="str">
        <f t="shared" si="83"/>
        <v>10</v>
      </c>
      <c r="AH210" s="95" t="str">
        <f t="shared" si="84"/>
        <v>3</v>
      </c>
      <c r="AI210" s="95" t="str">
        <f t="shared" si="85"/>
        <v>6</v>
      </c>
      <c r="AJ210" s="95" t="str">
        <f t="shared" si="86"/>
        <v>10</v>
      </c>
      <c r="AK210" s="147"/>
      <c r="AL210" s="150"/>
      <c r="AM210" s="100">
        <v>43062</v>
      </c>
      <c r="AN210" s="93">
        <v>9.2</v>
      </c>
      <c r="AO210" s="93">
        <v>34.2</v>
      </c>
      <c r="AP210" s="93">
        <v>4</v>
      </c>
      <c r="AQ210" s="93">
        <v>17.8</v>
      </c>
      <c r="AR210" s="99">
        <f t="shared" si="87"/>
        <v>6.25</v>
      </c>
      <c r="AS210" s="95" t="str">
        <f t="shared" si="88"/>
        <v>6</v>
      </c>
      <c r="AT210" s="95" t="str">
        <f t="shared" si="89"/>
        <v>3</v>
      </c>
      <c r="AU210" s="95" t="str">
        <f t="shared" si="90"/>
        <v>6</v>
      </c>
      <c r="AV210" s="95" t="str">
        <f t="shared" si="91"/>
        <v>10</v>
      </c>
      <c r="AW210" s="147"/>
      <c r="AX210" s="150"/>
      <c r="AY210" s="100">
        <v>43062</v>
      </c>
      <c r="AZ210" s="93">
        <v>8.2</v>
      </c>
      <c r="BA210" s="93">
        <v>41.6</v>
      </c>
      <c r="BB210" s="93">
        <v>5.2</v>
      </c>
      <c r="BC210" s="93">
        <v>1.52</v>
      </c>
      <c r="BD210" s="99">
        <f t="shared" si="92"/>
        <v>4.5</v>
      </c>
      <c r="BE210" s="95" t="str">
        <f t="shared" si="93"/>
        <v>6</v>
      </c>
      <c r="BF210" s="95" t="str">
        <f t="shared" si="94"/>
        <v>3</v>
      </c>
      <c r="BG210" s="95" t="str">
        <f t="shared" si="95"/>
        <v>3</v>
      </c>
      <c r="BH210" s="95" t="str">
        <f t="shared" si="96"/>
        <v>6</v>
      </c>
      <c r="BI210" s="147"/>
      <c r="BJ210" s="150"/>
      <c r="BK210" s="100">
        <v>43062</v>
      </c>
      <c r="BL210" s="93">
        <v>24.5</v>
      </c>
      <c r="BM210" s="93">
        <v>29</v>
      </c>
      <c r="BN210" s="93">
        <v>1.6</v>
      </c>
      <c r="BO210" s="93">
        <v>34.8</v>
      </c>
      <c r="BP210" s="99">
        <f t="shared" si="97"/>
        <v>8.25</v>
      </c>
      <c r="BQ210" s="95" t="str">
        <f t="shared" si="98"/>
        <v>10</v>
      </c>
      <c r="BR210" s="95" t="str">
        <f t="shared" si="99"/>
        <v>3</v>
      </c>
      <c r="BS210" s="95" t="str">
        <f t="shared" si="100"/>
        <v>10</v>
      </c>
      <c r="BT210" s="95" t="str">
        <f t="shared" si="101"/>
        <v>10</v>
      </c>
    </row>
    <row r="211" spans="1:72" ht="17.25" thickBot="1">
      <c r="A211" s="148"/>
      <c r="B211" s="151"/>
      <c r="C211" s="100">
        <v>43091</v>
      </c>
      <c r="D211" s="93" t="s">
        <v>27</v>
      </c>
      <c r="E211" s="93" t="s">
        <v>27</v>
      </c>
      <c r="F211" s="93" t="s">
        <v>27</v>
      </c>
      <c r="G211" s="93" t="s">
        <v>27</v>
      </c>
      <c r="H211" s="99" t="s">
        <v>27</v>
      </c>
      <c r="I211" s="95" t="s">
        <v>27</v>
      </c>
      <c r="J211" s="95" t="s">
        <v>27</v>
      </c>
      <c r="K211" s="95" t="s">
        <v>27</v>
      </c>
      <c r="L211" s="95" t="s">
        <v>27</v>
      </c>
      <c r="M211" s="148"/>
      <c r="N211" s="151"/>
      <c r="O211" s="101">
        <v>43091</v>
      </c>
      <c r="P211" s="102">
        <v>37.2</v>
      </c>
      <c r="Q211" s="102">
        <v>37.1</v>
      </c>
      <c r="R211" s="102">
        <v>3.1</v>
      </c>
      <c r="S211" s="102">
        <v>19.9</v>
      </c>
      <c r="T211" s="99">
        <f>(U211+V211+W211+X211)/4</f>
        <v>7.25</v>
      </c>
      <c r="U211" s="95" t="str">
        <f>IF(P211&lt;=3,"1",IF(P211&lt;5,"3",IF(P211&lt;=15,"6",IF(P211&gt;15,"10"))))</f>
        <v>10</v>
      </c>
      <c r="V211" s="95" t="str">
        <f>IF(Q211&lt;=20,"1",IF(Q211&lt;=49.9,"3",IF(Q211&lt;=100,"6",IF(Q211&gt;100,"10"))))</f>
        <v>3</v>
      </c>
      <c r="W211" s="95" t="str">
        <f>IF(R211&gt;=6.5,"1",IF(R211&gt;=4.6,"3",IF(R211&gt;=2,"6",IF(R211&gt;=0,"10"))))</f>
        <v>6</v>
      </c>
      <c r="X211" s="95" t="str">
        <f>IF(S211&lt;=0.5,"1",IF(S211&lt;1,"3",IF(S211&lt;=3,"6",IF(S211&gt;=3,"10"))))</f>
        <v>10</v>
      </c>
      <c r="Y211" s="148"/>
      <c r="Z211" s="151"/>
      <c r="AA211" s="101">
        <v>43091</v>
      </c>
      <c r="AB211" s="102">
        <v>28</v>
      </c>
      <c r="AC211" s="102">
        <v>37.9</v>
      </c>
      <c r="AD211" s="102">
        <v>2.9</v>
      </c>
      <c r="AE211" s="102">
        <v>17.9</v>
      </c>
      <c r="AF211" s="99">
        <f>(AG211+AH211+AI211+AJ211)/4</f>
        <v>7.25</v>
      </c>
      <c r="AG211" s="95" t="str">
        <f>IF(AB211&lt;=3,"1",IF(AB211&lt;5,"3",IF(AB211&lt;=15,"6",IF(AB211&gt;15,"10"))))</f>
        <v>10</v>
      </c>
      <c r="AH211" s="95" t="str">
        <f>IF(AC211&lt;=20,"1",IF(AC211&lt;=49.9,"3",IF(AC211&lt;=100,"6",IF(AC211&gt;100,"10"))))</f>
        <v>3</v>
      </c>
      <c r="AI211" s="95" t="str">
        <f>IF(AD211&gt;=6.5,"1",IF(AD211&gt;=4.6,"3",IF(AD211&gt;=2,"6",IF(AD211&gt;=0,"10"))))</f>
        <v>6</v>
      </c>
      <c r="AJ211" s="95" t="str">
        <f>IF(AE211&lt;=0.5,"1",IF(AE211&lt;1,"3",IF(AE211&lt;=3,"6",IF(AE211&gt;=3,"10"))))</f>
        <v>10</v>
      </c>
      <c r="AK211" s="148"/>
      <c r="AL211" s="151"/>
      <c r="AM211" s="101">
        <v>43091</v>
      </c>
      <c r="AN211" s="102">
        <v>19.6</v>
      </c>
      <c r="AO211" s="102">
        <v>56</v>
      </c>
      <c r="AP211" s="102">
        <v>5.4</v>
      </c>
      <c r="AQ211" s="102">
        <v>12.6</v>
      </c>
      <c r="AR211" s="99">
        <f>(AS211+AT211+AU211+AV211)/4</f>
        <v>7.25</v>
      </c>
      <c r="AS211" s="95" t="str">
        <f>IF(AN211&lt;=3,"1",IF(AN211&lt;5,"3",IF(AN211&lt;=15,"6",IF(AN211&gt;15,"10"))))</f>
        <v>10</v>
      </c>
      <c r="AT211" s="95" t="str">
        <f>IF(AO211&lt;=20,"1",IF(AO211&lt;=49.9,"3",IF(AO211&lt;=100,"6",IF(AO211&gt;100,"10"))))</f>
        <v>6</v>
      </c>
      <c r="AU211" s="95" t="str">
        <f>IF(AP211&gt;=6.5,"1",IF(AP211&gt;=4.6,"3",IF(AP211&gt;=2,"6",IF(AP211&gt;=0,"10"))))</f>
        <v>3</v>
      </c>
      <c r="AV211" s="95" t="str">
        <f>IF(AQ211&lt;=0.5,"1",IF(AQ211&lt;1,"3",IF(AQ211&lt;=3,"6",IF(AQ211&gt;=3,"10"))))</f>
        <v>10</v>
      </c>
      <c r="AW211" s="148"/>
      <c r="AX211" s="151"/>
      <c r="AY211" s="101">
        <v>43091</v>
      </c>
      <c r="AZ211" s="102">
        <v>8.6</v>
      </c>
      <c r="BA211" s="102">
        <v>43</v>
      </c>
      <c r="BB211" s="102">
        <v>6.1</v>
      </c>
      <c r="BC211" s="102">
        <v>0.68</v>
      </c>
      <c r="BD211" s="99">
        <f>(BE211+BF211+BG211+BH211)/4</f>
        <v>3.75</v>
      </c>
      <c r="BE211" s="95" t="str">
        <f>IF(AZ211&lt;=3,"1",IF(AZ211&lt;5,"3",IF(AZ211&lt;=15,"6",IF(AZ211&gt;15,"10"))))</f>
        <v>6</v>
      </c>
      <c r="BF211" s="95" t="str">
        <f>IF(BA211&lt;=20,"1",IF(BA211&lt;=49.9,"3",IF(BA211&lt;=100,"6",IF(BA211&gt;100,"10"))))</f>
        <v>3</v>
      </c>
      <c r="BG211" s="95" t="str">
        <f>IF(BB211&gt;=6.5,"1",IF(BB211&gt;=4.6,"3",IF(BB211&gt;=2,"6",IF(BB211&gt;=0,"10"))))</f>
        <v>3</v>
      </c>
      <c r="BH211" s="95" t="str">
        <f>IF(BC211&lt;=0.5,"1",IF(BC211&lt;1,"3",IF(BC211&lt;=3,"6",IF(BC211&gt;=3,"10"))))</f>
        <v>3</v>
      </c>
      <c r="BI211" s="148"/>
      <c r="BJ211" s="151"/>
      <c r="BK211" s="101">
        <v>43091</v>
      </c>
      <c r="BL211" s="102">
        <v>20.9</v>
      </c>
      <c r="BM211" s="102">
        <v>75.5</v>
      </c>
      <c r="BN211" s="102">
        <v>3</v>
      </c>
      <c r="BO211" s="102">
        <v>13.6</v>
      </c>
      <c r="BP211" s="99">
        <f>(BQ211+BR211+BS211+BT211)/4</f>
        <v>8</v>
      </c>
      <c r="BQ211" s="95" t="str">
        <f>IF(BL211&lt;=3,"1",IF(BL211&lt;5,"3",IF(BL211&lt;=15,"6",IF(BL211&gt;15,"10"))))</f>
        <v>10</v>
      </c>
      <c r="BR211" s="95" t="str">
        <f>IF(BM211&lt;=20,"1",IF(BM211&lt;=49.9,"3",IF(BM211&lt;=100,"6",IF(BM211&gt;100,"10"))))</f>
        <v>6</v>
      </c>
      <c r="BS211" s="95" t="str">
        <f>IF(BN211&gt;=6.5,"1",IF(BN211&gt;=4.6,"3",IF(BN211&gt;=2,"6",IF(BN211&gt;=0,"10"))))</f>
        <v>6</v>
      </c>
      <c r="BT211" s="95" t="str">
        <f>IF(BO211&lt;=0.5,"1",IF(BO211&lt;1,"3",IF(BO211&lt;=3,"6",IF(BO211&gt;=3,"10"))))</f>
        <v>10</v>
      </c>
    </row>
    <row r="212" spans="1:72" ht="18" thickBot="1" thickTop="1">
      <c r="A212" s="104">
        <v>106</v>
      </c>
      <c r="B212" s="105" t="s">
        <v>10</v>
      </c>
      <c r="C212" s="106" t="s">
        <v>15</v>
      </c>
      <c r="D212" s="107">
        <f>AVERAGE(D200:D211)</f>
        <v>25.55</v>
      </c>
      <c r="E212" s="107">
        <f>AVERAGE(E200:E211)</f>
        <v>31.25</v>
      </c>
      <c r="F212" s="107">
        <f>AVERAGE(F200:F211)</f>
        <v>1.9</v>
      </c>
      <c r="G212" s="107">
        <f>AVERAGE(G200:G211)</f>
        <v>22.125</v>
      </c>
      <c r="H212" s="108">
        <f>AVERAGE(H200:H211)</f>
        <v>7.5</v>
      </c>
      <c r="I212" s="109" t="str">
        <f>IF(D212&lt;3,"1",IF(D212&lt;5,"3",IF(D212&lt;=15,"6",IF(D212&gt;15,"10"))))</f>
        <v>10</v>
      </c>
      <c r="J212" s="109" t="str">
        <f>IF(E212&lt;20,"1",IF(E212&lt;=49,"3",IF(E212&lt;=100,"6",IF(E212&gt;100,"10"))))</f>
        <v>3</v>
      </c>
      <c r="K212" s="109" t="str">
        <f>IF(F212&gt;6.5,"1",IF(F212&gt;=4.6,"3",IF(F212&gt;=2,"6",IF(F212&gt;=0,"10"))))</f>
        <v>10</v>
      </c>
      <c r="L212" s="109" t="str">
        <f>IF(G212&lt;0.5,"1",IF(G212&lt;1,"3",IF(G212&lt;=3,"6",IF(G212&gt;=3,"10"))))</f>
        <v>10</v>
      </c>
      <c r="M212" s="104">
        <v>106</v>
      </c>
      <c r="N212" s="105" t="s">
        <v>10</v>
      </c>
      <c r="O212" s="106" t="s">
        <v>15</v>
      </c>
      <c r="P212" s="107">
        <f>AVERAGE(P200:P211)</f>
        <v>24.558333333333334</v>
      </c>
      <c r="Q212" s="107">
        <f>AVERAGE(Q200:Q211)</f>
        <v>24.233333333333334</v>
      </c>
      <c r="R212" s="107">
        <f>AVERAGE(R200:R211)</f>
        <v>2.625</v>
      </c>
      <c r="S212" s="107">
        <f>AVERAGE(S200:S211)</f>
        <v>15.568333333333333</v>
      </c>
      <c r="T212" s="108">
        <f>AVERAGE(T200:T211)</f>
        <v>6.916666666666667</v>
      </c>
      <c r="U212" s="109" t="str">
        <f>IF(P212&lt;3,"1",IF(P212&lt;5,"3",IF(P212&lt;=15,"6",IF(P212&gt;15,"10"))))</f>
        <v>10</v>
      </c>
      <c r="V212" s="109" t="str">
        <f>IF(Q212&lt;20,"1",IF(Q212&lt;=49,"3",IF(Q212&lt;=100,"6",IF(Q212&gt;100,"10"))))</f>
        <v>3</v>
      </c>
      <c r="W212" s="109" t="str">
        <f>IF(R212&gt;6.5,"1",IF(R212&gt;=4.6,"3",IF(R212&gt;=2,"6",IF(R212&gt;=0,"10"))))</f>
        <v>6</v>
      </c>
      <c r="X212" s="109" t="str">
        <f>IF(S212&lt;0.5,"1",IF(S212&lt;1,"3",IF(S212&lt;=3,"6",IF(S212&gt;=3,"10"))))</f>
        <v>10</v>
      </c>
      <c r="Y212" s="104">
        <v>106</v>
      </c>
      <c r="Z212" s="105" t="s">
        <v>10</v>
      </c>
      <c r="AA212" s="106" t="s">
        <v>15</v>
      </c>
      <c r="AB212" s="107">
        <f>AVERAGE(AB200:AB211)</f>
        <v>20.25</v>
      </c>
      <c r="AC212" s="107">
        <f>AVERAGE(AC200:AC211)</f>
        <v>25.90833333333333</v>
      </c>
      <c r="AD212" s="107">
        <f>AVERAGE(AD200:AD211)</f>
        <v>3.5833333333333326</v>
      </c>
      <c r="AE212" s="107">
        <f>AVERAGE(AE200:AE211)</f>
        <v>12.726666666666667</v>
      </c>
      <c r="AF212" s="108">
        <f>AVERAGE(AF200:AF211)</f>
        <v>6.729166666666667</v>
      </c>
      <c r="AG212" s="109" t="str">
        <f>IF(AB212&lt;3,"1",IF(AB212&lt;5,"3",IF(AB212&lt;=15,"6",IF(AB212&gt;15,"10"))))</f>
        <v>10</v>
      </c>
      <c r="AH212" s="109" t="str">
        <f>IF(AC212&lt;20,"1",IF(AC212&lt;=49,"3",IF(AC212&lt;=100,"6",IF(AC212&gt;100,"10"))))</f>
        <v>3</v>
      </c>
      <c r="AI212" s="109" t="str">
        <f>IF(AD212&gt;6.5,"1",IF(AD212&gt;=4.6,"3",IF(AD212&gt;=2,"6",IF(AD212&gt;=0,"10"))))</f>
        <v>6</v>
      </c>
      <c r="AJ212" s="109" t="str">
        <f>IF(AE212&lt;0.5,"1",IF(AE212&lt;1,"3",IF(AE212&lt;=3,"6",IF(AE212&gt;=3,"10"))))</f>
        <v>10</v>
      </c>
      <c r="AK212" s="104">
        <v>106</v>
      </c>
      <c r="AL212" s="105" t="s">
        <v>10</v>
      </c>
      <c r="AM212" s="106" t="s">
        <v>15</v>
      </c>
      <c r="AN212" s="107">
        <f>AVERAGE(AN200:AN211)</f>
        <v>9.908333333333333</v>
      </c>
      <c r="AO212" s="107">
        <f>AVERAGE(AO200:AO211)</f>
        <v>34.30833333333334</v>
      </c>
      <c r="AP212" s="107">
        <f>AVERAGE(AP200:AP211)</f>
        <v>4.066666666666666</v>
      </c>
      <c r="AQ212" s="107">
        <f>AVERAGE(AQ200:AQ211)</f>
        <v>6.750833333333333</v>
      </c>
      <c r="AR212" s="108">
        <f>AVERAGE(AR200:AR211)</f>
        <v>6.229166666666667</v>
      </c>
      <c r="AS212" s="109" t="str">
        <f>IF(AN212&lt;3,"1",IF(AN212&lt;5,"3",IF(AN212&lt;=15,"6",IF(AN212&gt;15,"10"))))</f>
        <v>6</v>
      </c>
      <c r="AT212" s="109" t="str">
        <f>IF(AO212&lt;20,"1",IF(AO212&lt;=49,"3",IF(AO212&lt;=100,"6",IF(AO212&gt;100,"10"))))</f>
        <v>3</v>
      </c>
      <c r="AU212" s="109" t="str">
        <f>IF(AP212&gt;6.5,"1",IF(AP212&gt;=4.6,"3",IF(AP212&gt;=2,"6",IF(AP212&gt;=0,"10"))))</f>
        <v>6</v>
      </c>
      <c r="AV212" s="109" t="str">
        <f>IF(AQ212&lt;0.5,"1",IF(AQ212&lt;1,"3",IF(AQ212&lt;=3,"6",IF(AQ212&gt;=3,"10"))))</f>
        <v>10</v>
      </c>
      <c r="AW212" s="104">
        <v>106</v>
      </c>
      <c r="AX212" s="105" t="s">
        <v>10</v>
      </c>
      <c r="AY212" s="106" t="s">
        <v>15</v>
      </c>
      <c r="AZ212" s="107">
        <f>AVERAGE(AZ200:AZ211)</f>
        <v>8.8</v>
      </c>
      <c r="BA212" s="107">
        <f>AVERAGE(BA200:BA211)</f>
        <v>32.483333333333334</v>
      </c>
      <c r="BB212" s="107">
        <f>AVERAGE(BB200:BB211)</f>
        <v>4.6000000000000005</v>
      </c>
      <c r="BC212" s="107">
        <f>AVERAGE(BC200:BC211)</f>
        <v>1.4733333333333336</v>
      </c>
      <c r="BD212" s="108">
        <f>AVERAGE(BD200:BD211)</f>
        <v>4.604166666666667</v>
      </c>
      <c r="BE212" s="109" t="str">
        <f>IF(AZ212&lt;3,"1",IF(AZ212&lt;5,"3",IF(AZ212&lt;=15,"6",IF(AZ212&gt;15,"10"))))</f>
        <v>6</v>
      </c>
      <c r="BF212" s="109" t="str">
        <f>IF(BA212&lt;20,"1",IF(BA212&lt;=49,"3",IF(BA212&lt;=100,"6",IF(BA212&gt;100,"10"))))</f>
        <v>3</v>
      </c>
      <c r="BG212" s="109" t="str">
        <f>IF(BB212&gt;6.5,"1",IF(BB212&gt;=4.6,"3",IF(BB212&gt;=2,"6",IF(BB212&gt;=0,"10"))))</f>
        <v>3</v>
      </c>
      <c r="BH212" s="109" t="str">
        <f>IF(BC212&lt;0.5,"1",IF(BC212&lt;1,"3",IF(BC212&lt;=3,"6",IF(BC212&gt;=3,"10"))))</f>
        <v>6</v>
      </c>
      <c r="BI212" s="104">
        <v>106</v>
      </c>
      <c r="BJ212" s="105" t="s">
        <v>10</v>
      </c>
      <c r="BK212" s="106" t="s">
        <v>15</v>
      </c>
      <c r="BL212" s="107">
        <f>AVERAGE(BL200:BL211)</f>
        <v>37.725</v>
      </c>
      <c r="BM212" s="107">
        <f>AVERAGE(BM200:BM211)</f>
        <v>41.56666666666667</v>
      </c>
      <c r="BN212" s="107">
        <f>AVERAGE(BN200:BN211)</f>
        <v>2.316666666666667</v>
      </c>
      <c r="BO212" s="107">
        <f>AVERAGE(BO200:BO211)</f>
        <v>26.525000000000006</v>
      </c>
      <c r="BP212" s="108">
        <f>AVERAGE(BP200:BP211)</f>
        <v>7.458333333333333</v>
      </c>
      <c r="BQ212" s="109" t="str">
        <f>IF(BL212&lt;3,"1",IF(BL212&lt;5,"3",IF(BL212&lt;=15,"6",IF(BL212&gt;15,"10"))))</f>
        <v>10</v>
      </c>
      <c r="BR212" s="109" t="str">
        <f>IF(BM212&lt;20,"1",IF(BM212&lt;=49,"3",IF(BM212&lt;=100,"6",IF(BM212&gt;100,"10"))))</f>
        <v>3</v>
      </c>
      <c r="BS212" s="109" t="str">
        <f>IF(BN212&gt;6.5,"1",IF(BN212&gt;=4.6,"3",IF(BN212&gt;=2,"6",IF(BN212&gt;=0,"10"))))</f>
        <v>6</v>
      </c>
      <c r="BT212" s="109" t="str">
        <f>IF(BO212&lt;0.5,"1",IF(BO212&lt;1,"3",IF(BO212&lt;=3,"6",IF(BO212&gt;=3,"10"))))</f>
        <v>10</v>
      </c>
    </row>
    <row r="213" spans="1:72" ht="17.25" thickTop="1">
      <c r="A213" s="146">
        <v>107</v>
      </c>
      <c r="B213" s="149" t="s">
        <v>10</v>
      </c>
      <c r="C213" s="92">
        <v>43103</v>
      </c>
      <c r="D213" s="93" t="s">
        <v>27</v>
      </c>
      <c r="E213" s="93" t="s">
        <v>27</v>
      </c>
      <c r="F213" s="93" t="s">
        <v>27</v>
      </c>
      <c r="G213" s="93" t="s">
        <v>27</v>
      </c>
      <c r="H213" s="99" t="s">
        <v>27</v>
      </c>
      <c r="I213" s="95" t="s">
        <v>27</v>
      </c>
      <c r="J213" s="95" t="s">
        <v>27</v>
      </c>
      <c r="K213" s="95" t="s">
        <v>27</v>
      </c>
      <c r="L213" s="95" t="s">
        <v>27</v>
      </c>
      <c r="M213" s="146">
        <v>107</v>
      </c>
      <c r="N213" s="149" t="s">
        <v>10</v>
      </c>
      <c r="O213" s="92">
        <v>43103</v>
      </c>
      <c r="P213" s="93">
        <v>43.2</v>
      </c>
      <c r="Q213" s="93">
        <v>35.6</v>
      </c>
      <c r="R213" s="93">
        <v>3.2</v>
      </c>
      <c r="S213" s="93">
        <v>27.5</v>
      </c>
      <c r="T213" s="99">
        <f>(U213+V213+W213+X213)/4</f>
        <v>7.25</v>
      </c>
      <c r="U213" s="95" t="str">
        <f>IF(P213&lt;=3,"1",IF(P213&lt;5,"3",IF(P213&lt;=15,"6",IF(P213&gt;15,"10"))))</f>
        <v>10</v>
      </c>
      <c r="V213" s="95" t="str">
        <f>IF(Q213&lt;=20,"1",IF(Q213&lt;=49.9,"3",IF(Q213&lt;=100,"6",IF(Q213&gt;100,"10"))))</f>
        <v>3</v>
      </c>
      <c r="W213" s="95" t="str">
        <f>IF(R213&gt;=6.5,"1",IF(R213&gt;=4.6,"3",IF(R213&gt;=2,"6",IF(R213&gt;=0,"10"))))</f>
        <v>6</v>
      </c>
      <c r="X213" s="95" t="str">
        <f>IF(S213&lt;=0.5,"1",IF(S213&lt;1,"3",IF(S213&lt;=3,"6",IF(S213&gt;=3,"10"))))</f>
        <v>10</v>
      </c>
      <c r="Y213" s="146">
        <v>107</v>
      </c>
      <c r="Z213" s="149" t="s">
        <v>10</v>
      </c>
      <c r="AA213" s="92">
        <v>43103</v>
      </c>
      <c r="AB213" s="93">
        <v>30</v>
      </c>
      <c r="AC213" s="93">
        <v>38.1</v>
      </c>
      <c r="AD213" s="93">
        <v>3</v>
      </c>
      <c r="AE213" s="93">
        <v>37.5</v>
      </c>
      <c r="AF213" s="99">
        <f>(AG213+AH213+AI213+AJ213)/4</f>
        <v>7.25</v>
      </c>
      <c r="AG213" s="95" t="str">
        <f>IF(AB213&lt;=3,"1",IF(AB213&lt;5,"3",IF(AB213&lt;=15,"6",IF(AB213&gt;15,"10"))))</f>
        <v>10</v>
      </c>
      <c r="AH213" s="95" t="str">
        <f>IF(AC213&lt;=20,"1",IF(AC213&lt;=49.9,"3",IF(AC213&lt;=100,"6",IF(AC213&gt;100,"10"))))</f>
        <v>3</v>
      </c>
      <c r="AI213" s="95" t="str">
        <f>IF(AD213&gt;=6.5,"1",IF(AD213&gt;=4.6,"3",IF(AD213&gt;=2,"6",IF(AD213&gt;=0,"10"))))</f>
        <v>6</v>
      </c>
      <c r="AJ213" s="95" t="str">
        <f>IF(AE213&lt;=0.5,"1",IF(AE213&lt;1,"3",IF(AE213&lt;=3,"6",IF(AE213&gt;=3,"10"))))</f>
        <v>10</v>
      </c>
      <c r="AK213" s="146">
        <v>107</v>
      </c>
      <c r="AL213" s="149" t="s">
        <v>10</v>
      </c>
      <c r="AM213" s="92">
        <v>43103</v>
      </c>
      <c r="AN213" s="93">
        <v>10.6</v>
      </c>
      <c r="AO213" s="93">
        <v>54.9</v>
      </c>
      <c r="AP213" s="93">
        <v>3.3</v>
      </c>
      <c r="AQ213" s="93">
        <v>16.2</v>
      </c>
      <c r="AR213" s="99">
        <f>(AS213+AT213+AU213+AV213)/4</f>
        <v>7</v>
      </c>
      <c r="AS213" s="95" t="str">
        <f>IF(AN213&lt;=3,"1",IF(AN213&lt;5,"3",IF(AN213&lt;=15,"6",IF(AN213&gt;15,"10"))))</f>
        <v>6</v>
      </c>
      <c r="AT213" s="95" t="str">
        <f>IF(AO213&lt;=20,"1",IF(AO213&lt;=49.9,"3",IF(AO213&lt;=100,"6",IF(AO213&gt;100,"10"))))</f>
        <v>6</v>
      </c>
      <c r="AU213" s="95" t="str">
        <f>IF(AP213&gt;=6.5,"1",IF(AP213&gt;=4.6,"3",IF(AP213&gt;=2,"6",IF(AP213&gt;=0,"10"))))</f>
        <v>6</v>
      </c>
      <c r="AV213" s="95" t="str">
        <f>IF(AQ213&lt;=0.5,"1",IF(AQ213&lt;1,"3",IF(AQ213&lt;=3,"6",IF(AQ213&gt;=3,"10"))))</f>
        <v>10</v>
      </c>
      <c r="AW213" s="146">
        <v>107</v>
      </c>
      <c r="AX213" s="149" t="s">
        <v>10</v>
      </c>
      <c r="AY213" s="92">
        <v>43103</v>
      </c>
      <c r="AZ213" s="93">
        <v>7.9</v>
      </c>
      <c r="BA213" s="93">
        <v>46.7</v>
      </c>
      <c r="BB213" s="93">
        <v>5.8</v>
      </c>
      <c r="BC213" s="93">
        <v>2.94</v>
      </c>
      <c r="BD213" s="99">
        <f>(BE213+BF213+BG213+BH213)/4</f>
        <v>4.5</v>
      </c>
      <c r="BE213" s="95" t="str">
        <f>IF(AZ213&lt;=3,"1",IF(AZ213&lt;5,"3",IF(AZ213&lt;=15,"6",IF(AZ213&gt;15,"10"))))</f>
        <v>6</v>
      </c>
      <c r="BF213" s="95" t="str">
        <f>IF(BA213&lt;=20,"1",IF(BA213&lt;=49.9,"3",IF(BA213&lt;=100,"6",IF(BA213&gt;100,"10"))))</f>
        <v>3</v>
      </c>
      <c r="BG213" s="95" t="str">
        <f>IF(BB213&gt;=6.5,"1",IF(BB213&gt;=4.6,"3",IF(BB213&gt;=2,"6",IF(BB213&gt;=0,"10"))))</f>
        <v>3</v>
      </c>
      <c r="BH213" s="95" t="str">
        <f>IF(BC213&lt;=0.5,"1",IF(BC213&lt;1,"3",IF(BC213&lt;=3,"6",IF(BC213&gt;=3,"10"))))</f>
        <v>6</v>
      </c>
      <c r="BI213" s="146">
        <v>107</v>
      </c>
      <c r="BJ213" s="149" t="s">
        <v>10</v>
      </c>
      <c r="BK213" s="92">
        <v>43103</v>
      </c>
      <c r="BL213" s="93">
        <v>30</v>
      </c>
      <c r="BM213" s="93">
        <v>54.8</v>
      </c>
      <c r="BN213" s="93">
        <v>2.7</v>
      </c>
      <c r="BO213" s="93">
        <v>34.2</v>
      </c>
      <c r="BP213" s="99">
        <f>(BQ213+BR213+BS213+BT213)/4</f>
        <v>8</v>
      </c>
      <c r="BQ213" s="95" t="str">
        <f>IF(BL213&lt;=3,"1",IF(BL213&lt;5,"3",IF(BL213&lt;=15,"6",IF(BL213&gt;15,"10"))))</f>
        <v>10</v>
      </c>
      <c r="BR213" s="95" t="str">
        <f>IF(BM213&lt;=20,"1",IF(BM213&lt;=49.9,"3",IF(BM213&lt;=100,"6",IF(BM213&gt;100,"10"))))</f>
        <v>6</v>
      </c>
      <c r="BS213" s="95" t="str">
        <f>IF(BN213&gt;=6.5,"1",IF(BN213&gt;=4.6,"3",IF(BN213&gt;=2,"6",IF(BN213&gt;=0,"10"))))</f>
        <v>6</v>
      </c>
      <c r="BT213" s="95" t="str">
        <f>IF(BO213&lt;=0.5,"1",IF(BO213&lt;1,"3",IF(BO213&lt;=3,"6",IF(BO213&gt;=3,"10"))))</f>
        <v>10</v>
      </c>
    </row>
    <row r="214" spans="1:72" ht="16.5">
      <c r="A214" s="147"/>
      <c r="B214" s="150"/>
      <c r="C214" s="92">
        <v>43140</v>
      </c>
      <c r="D214" s="93" t="s">
        <v>17</v>
      </c>
      <c r="E214" s="93" t="s">
        <v>17</v>
      </c>
      <c r="F214" s="93" t="s">
        <v>17</v>
      </c>
      <c r="G214" s="93" t="s">
        <v>17</v>
      </c>
      <c r="H214" s="99" t="s">
        <v>17</v>
      </c>
      <c r="I214" s="95" t="s">
        <v>17</v>
      </c>
      <c r="J214" s="95" t="s">
        <v>17</v>
      </c>
      <c r="K214" s="95" t="s">
        <v>17</v>
      </c>
      <c r="L214" s="95" t="s">
        <v>17</v>
      </c>
      <c r="M214" s="147"/>
      <c r="N214" s="150"/>
      <c r="O214" s="114">
        <v>43140</v>
      </c>
      <c r="P214" s="115">
        <v>18.1</v>
      </c>
      <c r="Q214" s="115">
        <v>25</v>
      </c>
      <c r="R214" s="115">
        <v>1.9</v>
      </c>
      <c r="S214" s="115">
        <v>11.5</v>
      </c>
      <c r="T214" s="99">
        <f>(U214+V214+W214+X214)/4</f>
        <v>8.25</v>
      </c>
      <c r="U214" s="95" t="str">
        <f>IF(P214&lt;=3,"1",IF(P214&lt;5,"3",IF(P214&lt;=15,"6",IF(P214&gt;15,"10"))))</f>
        <v>10</v>
      </c>
      <c r="V214" s="95" t="str">
        <f>IF(Q214&lt;=20,"1",IF(Q214&lt;=49.9,"3",IF(Q214&lt;=100,"6",IF(Q214&gt;100,"10"))))</f>
        <v>3</v>
      </c>
      <c r="W214" s="95" t="str">
        <f>IF(R214&gt;=6.5,"1",IF(R214&gt;=4.6,"3",IF(R214&gt;=2,"6",IF(R214&gt;=0,"10"))))</f>
        <v>10</v>
      </c>
      <c r="X214" s="95" t="str">
        <f>IF(S214&lt;=0.5,"1",IF(S214&lt;1,"3",IF(S214&lt;=3,"6",IF(S214&gt;=3,"10"))))</f>
        <v>10</v>
      </c>
      <c r="Y214" s="147"/>
      <c r="Z214" s="150"/>
      <c r="AA214" s="114">
        <v>43140</v>
      </c>
      <c r="AB214" s="115">
        <v>12.5</v>
      </c>
      <c r="AC214" s="115">
        <v>19.1</v>
      </c>
      <c r="AD214" s="115">
        <v>2.5</v>
      </c>
      <c r="AE214" s="115">
        <v>14.9</v>
      </c>
      <c r="AF214" s="99">
        <f>(AG214+AH214+AI214+AJ214)/4</f>
        <v>5.75</v>
      </c>
      <c r="AG214" s="95" t="str">
        <f>IF(AB214&lt;=3,"1",IF(AB214&lt;5,"3",IF(AB214&lt;=15,"6",IF(AB214&gt;15,"10"))))</f>
        <v>6</v>
      </c>
      <c r="AH214" s="95" t="str">
        <f>IF(AC214&lt;=20,"1",IF(AC214&lt;=49.9,"3",IF(AC214&lt;=100,"6",IF(AC214&gt;100,"10"))))</f>
        <v>1</v>
      </c>
      <c r="AI214" s="95" t="str">
        <f>IF(AD214&gt;=6.5,"1",IF(AD214&gt;=4.6,"3",IF(AD214&gt;=2,"6",IF(AD214&gt;=0,"10"))))</f>
        <v>6</v>
      </c>
      <c r="AJ214" s="95" t="str">
        <f>IF(AE214&lt;=0.5,"1",IF(AE214&lt;1,"3",IF(AE214&lt;=3,"6",IF(AE214&gt;=3,"10"))))</f>
        <v>10</v>
      </c>
      <c r="AK214" s="147"/>
      <c r="AL214" s="150"/>
      <c r="AM214" s="114">
        <v>43140</v>
      </c>
      <c r="AN214" s="115">
        <v>6.9</v>
      </c>
      <c r="AO214" s="115">
        <v>12.5</v>
      </c>
      <c r="AP214" s="115">
        <v>2.5</v>
      </c>
      <c r="AQ214" s="115">
        <v>8.32</v>
      </c>
      <c r="AR214" s="99">
        <f>(AS214+AT214+AU214+AV214)/4</f>
        <v>5.75</v>
      </c>
      <c r="AS214" s="95" t="str">
        <f>IF(AN214&lt;=3,"1",IF(AN214&lt;5,"3",IF(AN214&lt;=15,"6",IF(AN214&gt;15,"10"))))</f>
        <v>6</v>
      </c>
      <c r="AT214" s="95" t="str">
        <f>IF(AO214&lt;=20,"1",IF(AO214&lt;=49.9,"3",IF(AO214&lt;=100,"6",IF(AO214&gt;100,"10"))))</f>
        <v>1</v>
      </c>
      <c r="AU214" s="95" t="str">
        <f>IF(AP214&gt;=6.5,"1",IF(AP214&gt;=4.6,"3",IF(AP214&gt;=2,"6",IF(AP214&gt;=0,"10"))))</f>
        <v>6</v>
      </c>
      <c r="AV214" s="95" t="str">
        <f>IF(AQ214&lt;=0.5,"1",IF(AQ214&lt;1,"3",IF(AQ214&lt;=3,"6",IF(AQ214&gt;=3,"10"))))</f>
        <v>10</v>
      </c>
      <c r="AW214" s="147"/>
      <c r="AX214" s="150"/>
      <c r="AY214" s="114">
        <v>43140</v>
      </c>
      <c r="AZ214" s="115">
        <v>6.1</v>
      </c>
      <c r="BA214" s="115">
        <v>31.8</v>
      </c>
      <c r="BB214" s="115">
        <v>6.2</v>
      </c>
      <c r="BC214" s="115">
        <v>3.9</v>
      </c>
      <c r="BD214" s="99">
        <f>(BE214+BF214+BG214+BH214)/4</f>
        <v>5.5</v>
      </c>
      <c r="BE214" s="95" t="str">
        <f>IF(AZ214&lt;=3,"1",IF(AZ214&lt;5,"3",IF(AZ214&lt;=15,"6",IF(AZ214&gt;15,"10"))))</f>
        <v>6</v>
      </c>
      <c r="BF214" s="95" t="str">
        <f>IF(BA214&lt;=20,"1",IF(BA214&lt;=49.9,"3",IF(BA214&lt;=100,"6",IF(BA214&gt;100,"10"))))</f>
        <v>3</v>
      </c>
      <c r="BG214" s="95" t="str">
        <f>IF(BB214&gt;=6.5,"1",IF(BB214&gt;=4.6,"3",IF(BB214&gt;=2,"6",IF(BB214&gt;=0,"10"))))</f>
        <v>3</v>
      </c>
      <c r="BH214" s="95" t="str">
        <f>IF(BC214&lt;=0.5,"1",IF(BC214&lt;1,"3",IF(BC214&lt;=3,"6",IF(BC214&gt;=3,"10"))))</f>
        <v>10</v>
      </c>
      <c r="BI214" s="147"/>
      <c r="BJ214" s="150"/>
      <c r="BK214" s="92">
        <v>43140</v>
      </c>
      <c r="BL214" s="93">
        <v>22</v>
      </c>
      <c r="BM214" s="93">
        <v>25.7</v>
      </c>
      <c r="BN214" s="93">
        <v>1.7</v>
      </c>
      <c r="BO214" s="93">
        <v>15.3</v>
      </c>
      <c r="BP214" s="121">
        <f>(BQ214+BR214+BS214+BT214)/4</f>
        <v>8.25</v>
      </c>
      <c r="BQ214" s="95" t="str">
        <f>IF(BL214&lt;=3,"1",IF(BL214&lt;5,"3",IF(BL214&lt;=15,"6",IF(BL214&gt;15,"10"))))</f>
        <v>10</v>
      </c>
      <c r="BR214" s="95" t="str">
        <f>IF(BM214&lt;=20,"1",IF(BM214&lt;=49.9,"3",IF(BM214&lt;=100,"6",IF(BM214&gt;100,"10"))))</f>
        <v>3</v>
      </c>
      <c r="BS214" s="95" t="str">
        <f>IF(BN214&gt;=6.5,"1",IF(BN214&gt;=4.6,"3",IF(BN214&gt;=2,"6",IF(BN214&gt;=0,"10"))))</f>
        <v>10</v>
      </c>
      <c r="BT214" s="95" t="str">
        <f>IF(BO214&lt;=0.5,"1",IF(BO214&lt;1,"3",IF(BO214&lt;=3,"6",IF(BO214&gt;=3,"10"))))</f>
        <v>10</v>
      </c>
    </row>
    <row r="215" spans="1:72" ht="16.5">
      <c r="A215" s="147"/>
      <c r="B215" s="150"/>
      <c r="C215" s="92">
        <v>43173</v>
      </c>
      <c r="D215" s="93" t="s">
        <v>17</v>
      </c>
      <c r="E215" s="93" t="s">
        <v>17</v>
      </c>
      <c r="F215" s="93" t="s">
        <v>17</v>
      </c>
      <c r="G215" s="93" t="s">
        <v>17</v>
      </c>
      <c r="H215" s="99" t="s">
        <v>17</v>
      </c>
      <c r="I215" s="95" t="s">
        <v>17</v>
      </c>
      <c r="J215" s="95" t="s">
        <v>17</v>
      </c>
      <c r="K215" s="95" t="s">
        <v>17</v>
      </c>
      <c r="L215" s="95" t="s">
        <v>17</v>
      </c>
      <c r="M215" s="147"/>
      <c r="N215" s="150"/>
      <c r="O215" s="118">
        <v>43173</v>
      </c>
      <c r="P215" s="93">
        <v>17.1</v>
      </c>
      <c r="Q215" s="93">
        <v>26.6</v>
      </c>
      <c r="R215" s="93">
        <v>1.7</v>
      </c>
      <c r="S215" s="93">
        <v>14.1</v>
      </c>
      <c r="T215" s="99">
        <f aca="true" t="shared" si="102" ref="T215:T224">(U215+V215+W215+X215)/4</f>
        <v>8.25</v>
      </c>
      <c r="U215" s="95" t="str">
        <f aca="true" t="shared" si="103" ref="U215:U224">IF(P215&lt;=3,"1",IF(P215&lt;5,"3",IF(P215&lt;=15,"6",IF(P215&gt;15,"10"))))</f>
        <v>10</v>
      </c>
      <c r="V215" s="95" t="str">
        <f aca="true" t="shared" si="104" ref="V215:V224">IF(Q215&lt;=20,"1",IF(Q215&lt;=49.9,"3",IF(Q215&lt;=100,"6",IF(Q215&gt;100,"10"))))</f>
        <v>3</v>
      </c>
      <c r="W215" s="95" t="str">
        <f aca="true" t="shared" si="105" ref="W215:W224">IF(R215&gt;=6.5,"1",IF(R215&gt;=4.6,"3",IF(R215&gt;=2,"6",IF(R215&gt;=0,"10"))))</f>
        <v>10</v>
      </c>
      <c r="X215" s="95" t="str">
        <f aca="true" t="shared" si="106" ref="X215:X224">IF(S215&lt;=0.5,"1",IF(S215&lt;1,"3",IF(S215&lt;=3,"6",IF(S215&gt;=3,"10"))))</f>
        <v>10</v>
      </c>
      <c r="Y215" s="147"/>
      <c r="Z215" s="150"/>
      <c r="AA215" s="118">
        <v>43173</v>
      </c>
      <c r="AB215" s="93">
        <v>10.4</v>
      </c>
      <c r="AC215" s="93">
        <v>32</v>
      </c>
      <c r="AD215" s="93">
        <v>1.9</v>
      </c>
      <c r="AE215" s="93">
        <v>12.7</v>
      </c>
      <c r="AF215" s="99">
        <f aca="true" t="shared" si="107" ref="AF215:AF224">(AG215+AH215+AI215+AJ215)/4</f>
        <v>7.25</v>
      </c>
      <c r="AG215" s="95" t="str">
        <f aca="true" t="shared" si="108" ref="AG215:AG224">IF(AB215&lt;=3,"1",IF(AB215&lt;5,"3",IF(AB215&lt;=15,"6",IF(AB215&gt;15,"10"))))</f>
        <v>6</v>
      </c>
      <c r="AH215" s="95" t="str">
        <f aca="true" t="shared" si="109" ref="AH215:AH224">IF(AC215&lt;=20,"1",IF(AC215&lt;=49.9,"3",IF(AC215&lt;=100,"6",IF(AC215&gt;100,"10"))))</f>
        <v>3</v>
      </c>
      <c r="AI215" s="95" t="str">
        <f aca="true" t="shared" si="110" ref="AI215:AI224">IF(AD215&gt;=6.5,"1",IF(AD215&gt;=4.6,"3",IF(AD215&gt;=2,"6",IF(AD215&gt;=0,"10"))))</f>
        <v>10</v>
      </c>
      <c r="AJ215" s="95" t="str">
        <f aca="true" t="shared" si="111" ref="AJ215:AJ224">IF(AE215&lt;=0.5,"1",IF(AE215&lt;1,"3",IF(AE215&lt;=3,"6",IF(AE215&gt;=3,"10"))))</f>
        <v>10</v>
      </c>
      <c r="AK215" s="147"/>
      <c r="AL215" s="150"/>
      <c r="AM215" s="118">
        <v>43173</v>
      </c>
      <c r="AN215" s="93">
        <v>6.1</v>
      </c>
      <c r="AO215" s="93">
        <v>41</v>
      </c>
      <c r="AP215" s="93">
        <v>2.8</v>
      </c>
      <c r="AQ215" s="93">
        <v>6.13</v>
      </c>
      <c r="AR215" s="99">
        <f aca="true" t="shared" si="112" ref="AR215:AR224">(AS215+AT215+AU215+AV215)/4</f>
        <v>6.25</v>
      </c>
      <c r="AS215" s="95" t="str">
        <f aca="true" t="shared" si="113" ref="AS215:AS224">IF(AN215&lt;=3,"1",IF(AN215&lt;5,"3",IF(AN215&lt;=15,"6",IF(AN215&gt;15,"10"))))</f>
        <v>6</v>
      </c>
      <c r="AT215" s="95" t="str">
        <f aca="true" t="shared" si="114" ref="AT215:AT224">IF(AO215&lt;=20,"1",IF(AO215&lt;=49.9,"3",IF(AO215&lt;=100,"6",IF(AO215&gt;100,"10"))))</f>
        <v>3</v>
      </c>
      <c r="AU215" s="95" t="str">
        <f aca="true" t="shared" si="115" ref="AU215:AU224">IF(AP215&gt;=6.5,"1",IF(AP215&gt;=4.6,"3",IF(AP215&gt;=2,"6",IF(AP215&gt;=0,"10"))))</f>
        <v>6</v>
      </c>
      <c r="AV215" s="95" t="str">
        <f aca="true" t="shared" si="116" ref="AV215:AV224">IF(AQ215&lt;=0.5,"1",IF(AQ215&lt;1,"3",IF(AQ215&lt;=3,"6",IF(AQ215&gt;=3,"10"))))</f>
        <v>10</v>
      </c>
      <c r="AW215" s="147"/>
      <c r="AX215" s="150"/>
      <c r="AY215" s="118">
        <v>43173</v>
      </c>
      <c r="AZ215" s="93">
        <v>6.8</v>
      </c>
      <c r="BA215" s="93">
        <v>30.9</v>
      </c>
      <c r="BB215" s="93">
        <v>4.4</v>
      </c>
      <c r="BC215" s="93">
        <v>4.42</v>
      </c>
      <c r="BD215" s="99">
        <f aca="true" t="shared" si="117" ref="BD215:BD224">(BE215+BF215+BG215+BH215)/4</f>
        <v>6.25</v>
      </c>
      <c r="BE215" s="95" t="str">
        <f aca="true" t="shared" si="118" ref="BE215:BE224">IF(AZ215&lt;=3,"1",IF(AZ215&lt;5,"3",IF(AZ215&lt;=15,"6",IF(AZ215&gt;15,"10"))))</f>
        <v>6</v>
      </c>
      <c r="BF215" s="95" t="str">
        <f aca="true" t="shared" si="119" ref="BF215:BF224">IF(BA215&lt;=20,"1",IF(BA215&lt;=49.9,"3",IF(BA215&lt;=100,"6",IF(BA215&gt;100,"10"))))</f>
        <v>3</v>
      </c>
      <c r="BG215" s="95" t="str">
        <f aca="true" t="shared" si="120" ref="BG215:BG224">IF(BB215&gt;=6.5,"1",IF(BB215&gt;=4.6,"3",IF(BB215&gt;=2,"6",IF(BB215&gt;=0,"10"))))</f>
        <v>6</v>
      </c>
      <c r="BH215" s="95" t="str">
        <f aca="true" t="shared" si="121" ref="BH215:BH224">IF(BC215&lt;=0.5,"1",IF(BC215&lt;1,"3",IF(BC215&lt;=3,"6",IF(BC215&gt;=3,"10"))))</f>
        <v>10</v>
      </c>
      <c r="BI215" s="147"/>
      <c r="BJ215" s="150"/>
      <c r="BK215" s="114">
        <v>43173</v>
      </c>
      <c r="BL215" s="115" t="s">
        <v>17</v>
      </c>
      <c r="BM215" s="115" t="s">
        <v>17</v>
      </c>
      <c r="BN215" s="115" t="s">
        <v>17</v>
      </c>
      <c r="BO215" s="115" t="s">
        <v>17</v>
      </c>
      <c r="BP215" s="121" t="s">
        <v>17</v>
      </c>
      <c r="BQ215" s="95" t="s">
        <v>17</v>
      </c>
      <c r="BR215" s="95" t="s">
        <v>17</v>
      </c>
      <c r="BS215" s="95" t="s">
        <v>17</v>
      </c>
      <c r="BT215" s="95" t="s">
        <v>17</v>
      </c>
    </row>
    <row r="216" spans="1:72" ht="16.5">
      <c r="A216" s="147"/>
      <c r="B216" s="150"/>
      <c r="C216" s="113">
        <v>43209</v>
      </c>
      <c r="D216" s="93" t="s">
        <v>17</v>
      </c>
      <c r="E216" s="93" t="s">
        <v>17</v>
      </c>
      <c r="F216" s="93" t="s">
        <v>17</v>
      </c>
      <c r="G216" s="93" t="s">
        <v>17</v>
      </c>
      <c r="H216" s="99" t="s">
        <v>17</v>
      </c>
      <c r="I216" s="95" t="s">
        <v>17</v>
      </c>
      <c r="J216" s="95" t="s">
        <v>17</v>
      </c>
      <c r="K216" s="95" t="s">
        <v>17</v>
      </c>
      <c r="L216" s="95" t="s">
        <v>17</v>
      </c>
      <c r="M216" s="147"/>
      <c r="N216" s="150"/>
      <c r="O216" s="119">
        <v>43209</v>
      </c>
      <c r="P216" s="120">
        <v>34.3</v>
      </c>
      <c r="Q216" s="120">
        <v>35.2</v>
      </c>
      <c r="R216" s="120">
        <v>2.2</v>
      </c>
      <c r="S216" s="120">
        <v>33.9</v>
      </c>
      <c r="T216" s="99">
        <f t="shared" si="102"/>
        <v>7.25</v>
      </c>
      <c r="U216" s="95" t="str">
        <f t="shared" si="103"/>
        <v>10</v>
      </c>
      <c r="V216" s="95" t="str">
        <f t="shared" si="104"/>
        <v>3</v>
      </c>
      <c r="W216" s="95" t="str">
        <f t="shared" si="105"/>
        <v>6</v>
      </c>
      <c r="X216" s="95" t="str">
        <f t="shared" si="106"/>
        <v>10</v>
      </c>
      <c r="Y216" s="147"/>
      <c r="Z216" s="150"/>
      <c r="AA216" s="119">
        <v>43209</v>
      </c>
      <c r="AB216" s="120">
        <v>18.7</v>
      </c>
      <c r="AC216" s="120">
        <v>32.6</v>
      </c>
      <c r="AD216" s="120">
        <v>2.7</v>
      </c>
      <c r="AE216" s="120">
        <v>26.8</v>
      </c>
      <c r="AF216" s="99">
        <f t="shared" si="107"/>
        <v>7.25</v>
      </c>
      <c r="AG216" s="95" t="str">
        <f t="shared" si="108"/>
        <v>10</v>
      </c>
      <c r="AH216" s="95" t="str">
        <f t="shared" si="109"/>
        <v>3</v>
      </c>
      <c r="AI216" s="95" t="str">
        <f t="shared" si="110"/>
        <v>6</v>
      </c>
      <c r="AJ216" s="95" t="str">
        <f t="shared" si="111"/>
        <v>10</v>
      </c>
      <c r="AK216" s="147"/>
      <c r="AL216" s="150"/>
      <c r="AM216" s="119">
        <v>43209</v>
      </c>
      <c r="AN216" s="120">
        <v>6.6</v>
      </c>
      <c r="AO216" s="120">
        <v>34.4</v>
      </c>
      <c r="AP216" s="120">
        <v>2.2</v>
      </c>
      <c r="AQ216" s="120">
        <v>13.1</v>
      </c>
      <c r="AR216" s="99">
        <f t="shared" si="112"/>
        <v>6.25</v>
      </c>
      <c r="AS216" s="95" t="str">
        <f t="shared" si="113"/>
        <v>6</v>
      </c>
      <c r="AT216" s="95" t="str">
        <f t="shared" si="114"/>
        <v>3</v>
      </c>
      <c r="AU216" s="95" t="str">
        <f t="shared" si="115"/>
        <v>6</v>
      </c>
      <c r="AV216" s="95" t="str">
        <f t="shared" si="116"/>
        <v>10</v>
      </c>
      <c r="AW216" s="147"/>
      <c r="AX216" s="150"/>
      <c r="AY216" s="119">
        <v>43209</v>
      </c>
      <c r="AZ216" s="120">
        <v>6.4</v>
      </c>
      <c r="BA216" s="120">
        <v>31.6</v>
      </c>
      <c r="BB216" s="120">
        <v>2.1</v>
      </c>
      <c r="BC216" s="120">
        <v>0.95</v>
      </c>
      <c r="BD216" s="99">
        <f t="shared" si="117"/>
        <v>4.5</v>
      </c>
      <c r="BE216" s="95" t="str">
        <f t="shared" si="118"/>
        <v>6</v>
      </c>
      <c r="BF216" s="95" t="str">
        <f t="shared" si="119"/>
        <v>3</v>
      </c>
      <c r="BG216" s="95" t="str">
        <f t="shared" si="120"/>
        <v>6</v>
      </c>
      <c r="BH216" s="95" t="str">
        <f t="shared" si="121"/>
        <v>3</v>
      </c>
      <c r="BI216" s="147"/>
      <c r="BJ216" s="150"/>
      <c r="BK216" s="119">
        <v>43209</v>
      </c>
      <c r="BL216" s="120">
        <v>40.6</v>
      </c>
      <c r="BM216" s="120">
        <v>11.9</v>
      </c>
      <c r="BN216" s="120">
        <v>2.9</v>
      </c>
      <c r="BO216" s="120">
        <v>25</v>
      </c>
      <c r="BP216" s="121">
        <f aca="true" t="shared" si="122" ref="BP216:BP224">(BQ216+BR216+BS216+BT216)/4</f>
        <v>6.75</v>
      </c>
      <c r="BQ216" s="95" t="str">
        <f aca="true" t="shared" si="123" ref="BQ216:BQ224">IF(BL216&lt;=3,"1",IF(BL216&lt;5,"3",IF(BL216&lt;=15,"6",IF(BL216&gt;15,"10"))))</f>
        <v>10</v>
      </c>
      <c r="BR216" s="95" t="str">
        <f aca="true" t="shared" si="124" ref="BR216:BR224">IF(BM216&lt;=20,"1",IF(BM216&lt;=49.9,"3",IF(BM216&lt;=100,"6",IF(BM216&gt;100,"10"))))</f>
        <v>1</v>
      </c>
      <c r="BS216" s="95" t="str">
        <f aca="true" t="shared" si="125" ref="BS216:BS224">IF(BN216&gt;=6.5,"1",IF(BN216&gt;=4.6,"3",IF(BN216&gt;=2,"6",IF(BN216&gt;=0,"10"))))</f>
        <v>6</v>
      </c>
      <c r="BT216" s="95" t="str">
        <f aca="true" t="shared" si="126" ref="BT216:BT224">IF(BO216&lt;=0.5,"1",IF(BO216&lt;1,"3",IF(BO216&lt;=3,"6",IF(BO216&gt;=3,"10"))))</f>
        <v>10</v>
      </c>
    </row>
    <row r="217" spans="1:72" ht="16.5">
      <c r="A217" s="147"/>
      <c r="B217" s="150"/>
      <c r="C217" s="92">
        <v>43234</v>
      </c>
      <c r="D217" s="93" t="s">
        <v>17</v>
      </c>
      <c r="E217" s="93" t="s">
        <v>17</v>
      </c>
      <c r="F217" s="93" t="s">
        <v>17</v>
      </c>
      <c r="G217" s="93" t="s">
        <v>17</v>
      </c>
      <c r="H217" s="99" t="s">
        <v>17</v>
      </c>
      <c r="I217" s="95" t="s">
        <v>17</v>
      </c>
      <c r="J217" s="95" t="s">
        <v>17</v>
      </c>
      <c r="K217" s="95" t="s">
        <v>17</v>
      </c>
      <c r="L217" s="95" t="s">
        <v>17</v>
      </c>
      <c r="M217" s="147"/>
      <c r="N217" s="150"/>
      <c r="O217" s="118">
        <v>43234</v>
      </c>
      <c r="P217" s="93">
        <v>18.2</v>
      </c>
      <c r="Q217" s="93">
        <v>26.1</v>
      </c>
      <c r="R217" s="93">
        <v>1.9</v>
      </c>
      <c r="S217" s="93">
        <v>38.2</v>
      </c>
      <c r="T217" s="99">
        <f t="shared" si="102"/>
        <v>8.25</v>
      </c>
      <c r="U217" s="95" t="str">
        <f t="shared" si="103"/>
        <v>10</v>
      </c>
      <c r="V217" s="95" t="str">
        <f t="shared" si="104"/>
        <v>3</v>
      </c>
      <c r="W217" s="95" t="str">
        <f t="shared" si="105"/>
        <v>10</v>
      </c>
      <c r="X217" s="95" t="str">
        <f t="shared" si="106"/>
        <v>10</v>
      </c>
      <c r="Y217" s="147"/>
      <c r="Z217" s="150"/>
      <c r="AA217" s="118">
        <v>43234</v>
      </c>
      <c r="AB217" s="93">
        <v>8.1</v>
      </c>
      <c r="AC217" s="93">
        <v>32.1</v>
      </c>
      <c r="AD217" s="93">
        <v>2.8</v>
      </c>
      <c r="AE217" s="93">
        <v>25.3</v>
      </c>
      <c r="AF217" s="99">
        <f t="shared" si="107"/>
        <v>6.25</v>
      </c>
      <c r="AG217" s="95" t="str">
        <f t="shared" si="108"/>
        <v>6</v>
      </c>
      <c r="AH217" s="95" t="str">
        <f t="shared" si="109"/>
        <v>3</v>
      </c>
      <c r="AI217" s="95" t="str">
        <f t="shared" si="110"/>
        <v>6</v>
      </c>
      <c r="AJ217" s="95" t="str">
        <f t="shared" si="111"/>
        <v>10</v>
      </c>
      <c r="AK217" s="147"/>
      <c r="AL217" s="150"/>
      <c r="AM217" s="118">
        <v>43234</v>
      </c>
      <c r="AN217" s="93">
        <v>6.2</v>
      </c>
      <c r="AO217" s="93">
        <v>34</v>
      </c>
      <c r="AP217" s="93">
        <v>2.6</v>
      </c>
      <c r="AQ217" s="93">
        <v>7.7</v>
      </c>
      <c r="AR217" s="99">
        <f t="shared" si="112"/>
        <v>6.25</v>
      </c>
      <c r="AS217" s="95" t="str">
        <f t="shared" si="113"/>
        <v>6</v>
      </c>
      <c r="AT217" s="95" t="str">
        <f t="shared" si="114"/>
        <v>3</v>
      </c>
      <c r="AU217" s="95" t="str">
        <f t="shared" si="115"/>
        <v>6</v>
      </c>
      <c r="AV217" s="95" t="str">
        <f t="shared" si="116"/>
        <v>10</v>
      </c>
      <c r="AW217" s="147"/>
      <c r="AX217" s="150"/>
      <c r="AY217" s="116">
        <v>43234</v>
      </c>
      <c r="AZ217" s="117">
        <v>6.1</v>
      </c>
      <c r="BA217" s="117">
        <v>31.4</v>
      </c>
      <c r="BB217" s="117">
        <v>3.5</v>
      </c>
      <c r="BC217" s="117">
        <v>0.85</v>
      </c>
      <c r="BD217" s="99">
        <f t="shared" si="117"/>
        <v>4.5</v>
      </c>
      <c r="BE217" s="95" t="str">
        <f t="shared" si="118"/>
        <v>6</v>
      </c>
      <c r="BF217" s="95" t="str">
        <f t="shared" si="119"/>
        <v>3</v>
      </c>
      <c r="BG217" s="95" t="str">
        <f t="shared" si="120"/>
        <v>6</v>
      </c>
      <c r="BH217" s="95" t="str">
        <f t="shared" si="121"/>
        <v>3</v>
      </c>
      <c r="BI217" s="147"/>
      <c r="BJ217" s="150"/>
      <c r="BK217" s="118">
        <v>43234</v>
      </c>
      <c r="BL217" s="93">
        <v>52</v>
      </c>
      <c r="BM217" s="93">
        <v>54.6</v>
      </c>
      <c r="BN217" s="93">
        <v>3.2</v>
      </c>
      <c r="BO217" s="93">
        <v>106</v>
      </c>
      <c r="BP217" s="121">
        <f t="shared" si="122"/>
        <v>8</v>
      </c>
      <c r="BQ217" s="95" t="str">
        <f t="shared" si="123"/>
        <v>10</v>
      </c>
      <c r="BR217" s="95" t="str">
        <f t="shared" si="124"/>
        <v>6</v>
      </c>
      <c r="BS217" s="95" t="str">
        <f t="shared" si="125"/>
        <v>6</v>
      </c>
      <c r="BT217" s="95" t="str">
        <f t="shared" si="126"/>
        <v>10</v>
      </c>
    </row>
    <row r="218" spans="1:72" ht="16.5">
      <c r="A218" s="147"/>
      <c r="B218" s="150"/>
      <c r="C218" s="92">
        <v>43277</v>
      </c>
      <c r="D218" s="93">
        <v>15.1</v>
      </c>
      <c r="E218" s="93">
        <v>21.9</v>
      </c>
      <c r="F218" s="93">
        <v>3.2</v>
      </c>
      <c r="G218" s="93">
        <v>30.6</v>
      </c>
      <c r="H218" s="99">
        <f aca="true" t="shared" si="127" ref="H218:H224">(I218+J218+K218+L218)/4</f>
        <v>7.25</v>
      </c>
      <c r="I218" s="95" t="str">
        <f aca="true" t="shared" si="128" ref="I218:I224">IF(D218&lt;=3,"1",IF(D218&lt;5,"3",IF(D218&lt;=15,"6",IF(D218&gt;15,"10"))))</f>
        <v>10</v>
      </c>
      <c r="J218" s="95" t="str">
        <f aca="true" t="shared" si="129" ref="J218:J224">IF(E218&lt;=20,"1",IF(E218&lt;=49.9,"3",IF(E218&lt;=100,"6",IF(E218&gt;100,"10"))))</f>
        <v>3</v>
      </c>
      <c r="K218" s="95" t="str">
        <f aca="true" t="shared" si="130" ref="K218:K224">IF(F218&gt;=6.5,"1",IF(F218&gt;=4.6,"3",IF(F218&gt;=2,"6",IF(F218&gt;=0,"10"))))</f>
        <v>6</v>
      </c>
      <c r="L218" s="95" t="str">
        <f aca="true" t="shared" si="131" ref="L218:L224">IF(G218&lt;=0.5,"1",IF(G218&lt;1,"3",IF(G218&lt;=3,"6",IF(G218&gt;=3,"10"))))</f>
        <v>10</v>
      </c>
      <c r="M218" s="147"/>
      <c r="N218" s="150"/>
      <c r="O218" s="92">
        <v>43277</v>
      </c>
      <c r="P218" s="117">
        <v>12.3</v>
      </c>
      <c r="Q218" s="117">
        <v>22.1</v>
      </c>
      <c r="R218" s="117">
        <v>3.3</v>
      </c>
      <c r="S218" s="117">
        <v>16.4</v>
      </c>
      <c r="T218" s="99">
        <f t="shared" si="102"/>
        <v>6.25</v>
      </c>
      <c r="U218" s="95" t="str">
        <f t="shared" si="103"/>
        <v>6</v>
      </c>
      <c r="V218" s="95" t="str">
        <f t="shared" si="104"/>
        <v>3</v>
      </c>
      <c r="W218" s="95" t="str">
        <f t="shared" si="105"/>
        <v>6</v>
      </c>
      <c r="X218" s="95" t="str">
        <f t="shared" si="106"/>
        <v>10</v>
      </c>
      <c r="Y218" s="147"/>
      <c r="Z218" s="150"/>
      <c r="AA218" s="92">
        <v>43277</v>
      </c>
      <c r="AB218" s="117">
        <v>6.8</v>
      </c>
      <c r="AC218" s="117">
        <v>27.9</v>
      </c>
      <c r="AD218" s="117">
        <v>5.3</v>
      </c>
      <c r="AE218" s="117">
        <v>11.8</v>
      </c>
      <c r="AF218" s="99">
        <f t="shared" si="107"/>
        <v>5.5</v>
      </c>
      <c r="AG218" s="95" t="str">
        <f t="shared" si="108"/>
        <v>6</v>
      </c>
      <c r="AH218" s="95" t="str">
        <f t="shared" si="109"/>
        <v>3</v>
      </c>
      <c r="AI218" s="95" t="str">
        <f t="shared" si="110"/>
        <v>3</v>
      </c>
      <c r="AJ218" s="95" t="str">
        <f t="shared" si="111"/>
        <v>10</v>
      </c>
      <c r="AK218" s="147"/>
      <c r="AL218" s="150"/>
      <c r="AM218" s="92">
        <v>43277</v>
      </c>
      <c r="AN218" s="117">
        <v>6.6</v>
      </c>
      <c r="AO218" s="117">
        <v>20</v>
      </c>
      <c r="AP218" s="117">
        <v>4.5</v>
      </c>
      <c r="AQ218" s="117">
        <v>7.33</v>
      </c>
      <c r="AR218" s="99">
        <f t="shared" si="112"/>
        <v>5.75</v>
      </c>
      <c r="AS218" s="95" t="str">
        <f t="shared" si="113"/>
        <v>6</v>
      </c>
      <c r="AT218" s="95" t="str">
        <f t="shared" si="114"/>
        <v>1</v>
      </c>
      <c r="AU218" s="95" t="str">
        <f t="shared" si="115"/>
        <v>6</v>
      </c>
      <c r="AV218" s="95" t="str">
        <f t="shared" si="116"/>
        <v>10</v>
      </c>
      <c r="AW218" s="147"/>
      <c r="AX218" s="150"/>
      <c r="AY218" s="92">
        <v>43277</v>
      </c>
      <c r="AZ218" s="93">
        <v>7.4</v>
      </c>
      <c r="BA218" s="93">
        <v>27.2</v>
      </c>
      <c r="BB218" s="93">
        <v>5.3</v>
      </c>
      <c r="BC218" s="93">
        <v>1.16</v>
      </c>
      <c r="BD218" s="99">
        <f t="shared" si="117"/>
        <v>4.5</v>
      </c>
      <c r="BE218" s="95" t="str">
        <f t="shared" si="118"/>
        <v>6</v>
      </c>
      <c r="BF218" s="95" t="str">
        <f t="shared" si="119"/>
        <v>3</v>
      </c>
      <c r="BG218" s="95" t="str">
        <f t="shared" si="120"/>
        <v>3</v>
      </c>
      <c r="BH218" s="95" t="str">
        <f t="shared" si="121"/>
        <v>6</v>
      </c>
      <c r="BI218" s="147"/>
      <c r="BJ218" s="150"/>
      <c r="BK218" s="92">
        <v>43277</v>
      </c>
      <c r="BL218" s="93">
        <v>12.2</v>
      </c>
      <c r="BM218" s="93">
        <v>52</v>
      </c>
      <c r="BN218" s="93">
        <v>4</v>
      </c>
      <c r="BO218" s="93">
        <v>34.8</v>
      </c>
      <c r="BP218" s="121">
        <f t="shared" si="122"/>
        <v>7</v>
      </c>
      <c r="BQ218" s="94" t="str">
        <f t="shared" si="123"/>
        <v>6</v>
      </c>
      <c r="BR218" s="94" t="str">
        <f t="shared" si="124"/>
        <v>6</v>
      </c>
      <c r="BS218" s="94" t="str">
        <f t="shared" si="125"/>
        <v>6</v>
      </c>
      <c r="BT218" s="95" t="str">
        <f t="shared" si="126"/>
        <v>10</v>
      </c>
    </row>
    <row r="219" spans="1:72" ht="16.5">
      <c r="A219" s="147"/>
      <c r="B219" s="150"/>
      <c r="C219" s="5">
        <v>43297</v>
      </c>
      <c r="D219" s="93">
        <v>18.4</v>
      </c>
      <c r="E219" s="93">
        <v>20.1</v>
      </c>
      <c r="F219" s="93">
        <v>3.9</v>
      </c>
      <c r="G219" s="93">
        <v>12.6</v>
      </c>
      <c r="H219" s="99">
        <f t="shared" si="127"/>
        <v>7.25</v>
      </c>
      <c r="I219" s="95" t="str">
        <f t="shared" si="128"/>
        <v>10</v>
      </c>
      <c r="J219" s="95" t="str">
        <f t="shared" si="129"/>
        <v>3</v>
      </c>
      <c r="K219" s="95" t="str">
        <f t="shared" si="130"/>
        <v>6</v>
      </c>
      <c r="L219" s="95" t="str">
        <f t="shared" si="131"/>
        <v>10</v>
      </c>
      <c r="M219" s="147"/>
      <c r="N219" s="150"/>
      <c r="O219" s="5">
        <v>43297</v>
      </c>
      <c r="P219" s="93">
        <v>15.7</v>
      </c>
      <c r="Q219" s="93">
        <v>21.1</v>
      </c>
      <c r="R219" s="93">
        <v>3.3</v>
      </c>
      <c r="S219" s="93">
        <v>10.4</v>
      </c>
      <c r="T219" s="99">
        <f t="shared" si="102"/>
        <v>7.25</v>
      </c>
      <c r="U219" s="95" t="str">
        <f t="shared" si="103"/>
        <v>10</v>
      </c>
      <c r="V219" s="95" t="str">
        <f t="shared" si="104"/>
        <v>3</v>
      </c>
      <c r="W219" s="95" t="str">
        <f t="shared" si="105"/>
        <v>6</v>
      </c>
      <c r="X219" s="95" t="str">
        <f t="shared" si="106"/>
        <v>10</v>
      </c>
      <c r="Y219" s="147"/>
      <c r="Z219" s="150"/>
      <c r="AA219" s="5">
        <v>43297</v>
      </c>
      <c r="AB219" s="93">
        <v>21.5</v>
      </c>
      <c r="AC219" s="93">
        <v>21.6</v>
      </c>
      <c r="AD219" s="93">
        <v>4.1</v>
      </c>
      <c r="AE219" s="93">
        <v>8.6</v>
      </c>
      <c r="AF219" s="99">
        <f t="shared" si="107"/>
        <v>7.25</v>
      </c>
      <c r="AG219" s="95" t="str">
        <f t="shared" si="108"/>
        <v>10</v>
      </c>
      <c r="AH219" s="95" t="str">
        <f t="shared" si="109"/>
        <v>3</v>
      </c>
      <c r="AI219" s="95" t="str">
        <f t="shared" si="110"/>
        <v>6</v>
      </c>
      <c r="AJ219" s="95" t="str">
        <f t="shared" si="111"/>
        <v>10</v>
      </c>
      <c r="AK219" s="147"/>
      <c r="AL219" s="150"/>
      <c r="AM219" s="5">
        <v>43297</v>
      </c>
      <c r="AN219" s="93">
        <v>6.5</v>
      </c>
      <c r="AO219" s="93">
        <v>31.4</v>
      </c>
      <c r="AP219" s="93">
        <v>5.6</v>
      </c>
      <c r="AQ219" s="93">
        <v>3.78</v>
      </c>
      <c r="AR219" s="99">
        <f t="shared" si="112"/>
        <v>5.5</v>
      </c>
      <c r="AS219" s="95" t="str">
        <f t="shared" si="113"/>
        <v>6</v>
      </c>
      <c r="AT219" s="95" t="str">
        <f t="shared" si="114"/>
        <v>3</v>
      </c>
      <c r="AU219" s="95" t="str">
        <f t="shared" si="115"/>
        <v>3</v>
      </c>
      <c r="AV219" s="95" t="str">
        <f t="shared" si="116"/>
        <v>10</v>
      </c>
      <c r="AW219" s="147"/>
      <c r="AX219" s="150"/>
      <c r="AY219" s="5">
        <v>43297</v>
      </c>
      <c r="AZ219" s="93">
        <v>6.8</v>
      </c>
      <c r="BA219" s="93">
        <v>40.5</v>
      </c>
      <c r="BB219" s="93">
        <v>5.3</v>
      </c>
      <c r="BC219" s="93">
        <v>0.37</v>
      </c>
      <c r="BD219" s="99">
        <f t="shared" si="117"/>
        <v>3.25</v>
      </c>
      <c r="BE219" s="95" t="str">
        <f t="shared" si="118"/>
        <v>6</v>
      </c>
      <c r="BF219" s="95" t="str">
        <f t="shared" si="119"/>
        <v>3</v>
      </c>
      <c r="BG219" s="95" t="str">
        <f t="shared" si="120"/>
        <v>3</v>
      </c>
      <c r="BH219" s="95" t="str">
        <f t="shared" si="121"/>
        <v>1</v>
      </c>
      <c r="BI219" s="147"/>
      <c r="BJ219" s="150"/>
      <c r="BK219" s="5">
        <v>43297</v>
      </c>
      <c r="BL219" s="117">
        <v>13.3</v>
      </c>
      <c r="BM219" s="117">
        <v>14.2</v>
      </c>
      <c r="BN219" s="117">
        <v>3.7</v>
      </c>
      <c r="BO219" s="117">
        <v>30.7</v>
      </c>
      <c r="BP219" s="121">
        <f t="shared" si="122"/>
        <v>5.75</v>
      </c>
      <c r="BQ219" s="94" t="str">
        <f t="shared" si="123"/>
        <v>6</v>
      </c>
      <c r="BR219" s="94" t="str">
        <f t="shared" si="124"/>
        <v>1</v>
      </c>
      <c r="BS219" s="94" t="str">
        <f t="shared" si="125"/>
        <v>6</v>
      </c>
      <c r="BT219" s="112" t="str">
        <f t="shared" si="126"/>
        <v>10</v>
      </c>
    </row>
    <row r="220" spans="1:72" ht="16.5">
      <c r="A220" s="147"/>
      <c r="B220" s="150"/>
      <c r="C220" s="92">
        <v>43340</v>
      </c>
      <c r="D220" s="93">
        <v>6.7</v>
      </c>
      <c r="E220" s="93">
        <v>83.9</v>
      </c>
      <c r="F220" s="93">
        <v>5.2</v>
      </c>
      <c r="G220" s="93">
        <v>1.45</v>
      </c>
      <c r="H220" s="99">
        <f t="shared" si="127"/>
        <v>5.25</v>
      </c>
      <c r="I220" s="95" t="str">
        <f t="shared" si="128"/>
        <v>6</v>
      </c>
      <c r="J220" s="95" t="str">
        <f t="shared" si="129"/>
        <v>6</v>
      </c>
      <c r="K220" s="95" t="str">
        <f t="shared" si="130"/>
        <v>3</v>
      </c>
      <c r="L220" s="95" t="str">
        <f t="shared" si="131"/>
        <v>6</v>
      </c>
      <c r="M220" s="147"/>
      <c r="N220" s="150"/>
      <c r="O220" s="92">
        <v>43340</v>
      </c>
      <c r="P220" s="93">
        <v>7.3</v>
      </c>
      <c r="Q220" s="93">
        <v>82</v>
      </c>
      <c r="R220" s="93">
        <v>5.2</v>
      </c>
      <c r="S220" s="93">
        <v>1.1</v>
      </c>
      <c r="T220" s="99">
        <f t="shared" si="102"/>
        <v>5.25</v>
      </c>
      <c r="U220" s="95" t="str">
        <f t="shared" si="103"/>
        <v>6</v>
      </c>
      <c r="V220" s="95" t="str">
        <f t="shared" si="104"/>
        <v>6</v>
      </c>
      <c r="W220" s="95" t="str">
        <f t="shared" si="105"/>
        <v>3</v>
      </c>
      <c r="X220" s="95" t="str">
        <f t="shared" si="106"/>
        <v>6</v>
      </c>
      <c r="Y220" s="147"/>
      <c r="Z220" s="150"/>
      <c r="AA220" s="92">
        <v>43340</v>
      </c>
      <c r="AB220" s="93">
        <v>6.4</v>
      </c>
      <c r="AC220" s="93">
        <v>45.6</v>
      </c>
      <c r="AD220" s="93">
        <v>6.1</v>
      </c>
      <c r="AE220" s="93">
        <v>0.91</v>
      </c>
      <c r="AF220" s="99">
        <f t="shared" si="107"/>
        <v>3.75</v>
      </c>
      <c r="AG220" s="95" t="str">
        <f t="shared" si="108"/>
        <v>6</v>
      </c>
      <c r="AH220" s="95" t="str">
        <f t="shared" si="109"/>
        <v>3</v>
      </c>
      <c r="AI220" s="95" t="str">
        <f t="shared" si="110"/>
        <v>3</v>
      </c>
      <c r="AJ220" s="95" t="str">
        <f t="shared" si="111"/>
        <v>3</v>
      </c>
      <c r="AK220" s="147"/>
      <c r="AL220" s="150"/>
      <c r="AM220" s="92">
        <v>43340</v>
      </c>
      <c r="AN220" s="93">
        <v>6.2</v>
      </c>
      <c r="AO220" s="93">
        <v>82.2</v>
      </c>
      <c r="AP220" s="93">
        <v>5</v>
      </c>
      <c r="AQ220" s="93">
        <v>1.02</v>
      </c>
      <c r="AR220" s="99">
        <f t="shared" si="112"/>
        <v>5.25</v>
      </c>
      <c r="AS220" s="95" t="str">
        <f t="shared" si="113"/>
        <v>6</v>
      </c>
      <c r="AT220" s="95" t="str">
        <f t="shared" si="114"/>
        <v>6</v>
      </c>
      <c r="AU220" s="95" t="str">
        <f t="shared" si="115"/>
        <v>3</v>
      </c>
      <c r="AV220" s="95" t="str">
        <f t="shared" si="116"/>
        <v>6</v>
      </c>
      <c r="AW220" s="147"/>
      <c r="AX220" s="150"/>
      <c r="AY220" s="92">
        <v>43340</v>
      </c>
      <c r="AZ220" s="93">
        <v>6.2</v>
      </c>
      <c r="BA220" s="93">
        <v>26.6</v>
      </c>
      <c r="BB220" s="93">
        <v>5.8</v>
      </c>
      <c r="BC220" s="93">
        <v>1.07</v>
      </c>
      <c r="BD220" s="99">
        <f t="shared" si="117"/>
        <v>4.5</v>
      </c>
      <c r="BE220" s="95" t="str">
        <f t="shared" si="118"/>
        <v>6</v>
      </c>
      <c r="BF220" s="95" t="str">
        <f t="shared" si="119"/>
        <v>3</v>
      </c>
      <c r="BG220" s="95" t="str">
        <f t="shared" si="120"/>
        <v>3</v>
      </c>
      <c r="BH220" s="95" t="str">
        <f t="shared" si="121"/>
        <v>6</v>
      </c>
      <c r="BI220" s="147"/>
      <c r="BJ220" s="150"/>
      <c r="BK220" s="114">
        <v>43340</v>
      </c>
      <c r="BL220" s="93">
        <v>6.1</v>
      </c>
      <c r="BM220" s="93">
        <v>58.5</v>
      </c>
      <c r="BN220" s="93">
        <v>6.7</v>
      </c>
      <c r="BO220" s="93">
        <v>2.29</v>
      </c>
      <c r="BP220" s="121">
        <f t="shared" si="122"/>
        <v>4.75</v>
      </c>
      <c r="BQ220" s="94" t="str">
        <f t="shared" si="123"/>
        <v>6</v>
      </c>
      <c r="BR220" s="94" t="str">
        <f t="shared" si="124"/>
        <v>6</v>
      </c>
      <c r="BS220" s="94" t="str">
        <f t="shared" si="125"/>
        <v>1</v>
      </c>
      <c r="BT220" s="112" t="str">
        <f t="shared" si="126"/>
        <v>6</v>
      </c>
    </row>
    <row r="221" spans="1:72" ht="16.5">
      <c r="A221" s="147"/>
      <c r="B221" s="150"/>
      <c r="C221" s="122">
        <v>43356</v>
      </c>
      <c r="D221" s="93">
        <v>17.4</v>
      </c>
      <c r="E221" s="93">
        <v>15.6</v>
      </c>
      <c r="F221" s="93">
        <v>5.6</v>
      </c>
      <c r="G221" s="93">
        <v>11.5</v>
      </c>
      <c r="H221" s="99">
        <f t="shared" si="127"/>
        <v>6</v>
      </c>
      <c r="I221" s="95" t="str">
        <f t="shared" si="128"/>
        <v>10</v>
      </c>
      <c r="J221" s="95" t="str">
        <f t="shared" si="129"/>
        <v>1</v>
      </c>
      <c r="K221" s="95" t="str">
        <f t="shared" si="130"/>
        <v>3</v>
      </c>
      <c r="L221" s="95" t="str">
        <f t="shared" si="131"/>
        <v>10</v>
      </c>
      <c r="M221" s="147"/>
      <c r="N221" s="150"/>
      <c r="O221" s="122">
        <v>43356</v>
      </c>
      <c r="P221" s="93">
        <v>12.2</v>
      </c>
      <c r="Q221" s="93">
        <v>16.9</v>
      </c>
      <c r="R221" s="93">
        <v>4.9</v>
      </c>
      <c r="S221" s="93">
        <v>13.9</v>
      </c>
      <c r="T221" s="99">
        <f t="shared" si="102"/>
        <v>5</v>
      </c>
      <c r="U221" s="95" t="str">
        <f t="shared" si="103"/>
        <v>6</v>
      </c>
      <c r="V221" s="95" t="str">
        <f t="shared" si="104"/>
        <v>1</v>
      </c>
      <c r="W221" s="95" t="str">
        <f t="shared" si="105"/>
        <v>3</v>
      </c>
      <c r="X221" s="95" t="str">
        <f t="shared" si="106"/>
        <v>10</v>
      </c>
      <c r="Y221" s="147"/>
      <c r="Z221" s="150"/>
      <c r="AA221" s="122">
        <v>43356</v>
      </c>
      <c r="AB221" s="93">
        <v>13.1</v>
      </c>
      <c r="AC221" s="93">
        <v>30.6</v>
      </c>
      <c r="AD221" s="93">
        <v>5</v>
      </c>
      <c r="AE221" s="93">
        <v>9.96</v>
      </c>
      <c r="AF221" s="99">
        <f t="shared" si="107"/>
        <v>5.5</v>
      </c>
      <c r="AG221" s="95" t="str">
        <f t="shared" si="108"/>
        <v>6</v>
      </c>
      <c r="AH221" s="95" t="str">
        <f t="shared" si="109"/>
        <v>3</v>
      </c>
      <c r="AI221" s="95" t="str">
        <f t="shared" si="110"/>
        <v>3</v>
      </c>
      <c r="AJ221" s="95" t="str">
        <f t="shared" si="111"/>
        <v>10</v>
      </c>
      <c r="AK221" s="147"/>
      <c r="AL221" s="150"/>
      <c r="AM221" s="122">
        <v>43356</v>
      </c>
      <c r="AN221" s="93">
        <v>15.2</v>
      </c>
      <c r="AO221" s="93">
        <v>64</v>
      </c>
      <c r="AP221" s="93">
        <v>5.7</v>
      </c>
      <c r="AQ221" s="93">
        <v>8.49</v>
      </c>
      <c r="AR221" s="99">
        <f t="shared" si="112"/>
        <v>7.25</v>
      </c>
      <c r="AS221" s="95" t="str">
        <f t="shared" si="113"/>
        <v>10</v>
      </c>
      <c r="AT221" s="95" t="str">
        <f t="shared" si="114"/>
        <v>6</v>
      </c>
      <c r="AU221" s="95" t="str">
        <f t="shared" si="115"/>
        <v>3</v>
      </c>
      <c r="AV221" s="95" t="str">
        <f t="shared" si="116"/>
        <v>10</v>
      </c>
      <c r="AW221" s="147"/>
      <c r="AX221" s="150"/>
      <c r="AY221" s="122">
        <v>43356</v>
      </c>
      <c r="AZ221" s="93">
        <v>11.8</v>
      </c>
      <c r="BA221" s="93">
        <v>36</v>
      </c>
      <c r="BB221" s="93">
        <v>5.4</v>
      </c>
      <c r="BC221" s="93">
        <v>3.61</v>
      </c>
      <c r="BD221" s="99">
        <f t="shared" si="117"/>
        <v>5.5</v>
      </c>
      <c r="BE221" s="95" t="str">
        <f t="shared" si="118"/>
        <v>6</v>
      </c>
      <c r="BF221" s="95" t="str">
        <f t="shared" si="119"/>
        <v>3</v>
      </c>
      <c r="BG221" s="95" t="str">
        <f t="shared" si="120"/>
        <v>3</v>
      </c>
      <c r="BH221" s="95" t="str">
        <f t="shared" si="121"/>
        <v>10</v>
      </c>
      <c r="BI221" s="147"/>
      <c r="BJ221" s="150"/>
      <c r="BK221" s="122">
        <v>43356</v>
      </c>
      <c r="BL221" s="93">
        <v>23.8</v>
      </c>
      <c r="BM221" s="93">
        <v>11.5</v>
      </c>
      <c r="BN221" s="93">
        <v>4.4</v>
      </c>
      <c r="BO221" s="93">
        <v>14.7</v>
      </c>
      <c r="BP221" s="121">
        <f t="shared" si="122"/>
        <v>6.75</v>
      </c>
      <c r="BQ221" s="94" t="str">
        <f t="shared" si="123"/>
        <v>10</v>
      </c>
      <c r="BR221" s="94" t="str">
        <f t="shared" si="124"/>
        <v>1</v>
      </c>
      <c r="BS221" s="94" t="str">
        <f t="shared" si="125"/>
        <v>6</v>
      </c>
      <c r="BT221" s="112" t="str">
        <f t="shared" si="126"/>
        <v>10</v>
      </c>
    </row>
    <row r="222" spans="1:72" ht="19.5" customHeight="1">
      <c r="A222" s="147"/>
      <c r="B222" s="150"/>
      <c r="C222" s="122">
        <v>43377</v>
      </c>
      <c r="D222" s="123">
        <v>30.3</v>
      </c>
      <c r="E222" s="123">
        <v>20.6</v>
      </c>
      <c r="F222" s="123">
        <v>5.1</v>
      </c>
      <c r="G222" s="123">
        <v>79.8</v>
      </c>
      <c r="H222" s="99">
        <f t="shared" si="127"/>
        <v>6.5</v>
      </c>
      <c r="I222" s="95" t="str">
        <f t="shared" si="128"/>
        <v>10</v>
      </c>
      <c r="J222" s="95" t="str">
        <f t="shared" si="129"/>
        <v>3</v>
      </c>
      <c r="K222" s="95" t="str">
        <f t="shared" si="130"/>
        <v>3</v>
      </c>
      <c r="L222" s="95" t="str">
        <f t="shared" si="131"/>
        <v>10</v>
      </c>
      <c r="M222" s="147"/>
      <c r="N222" s="150"/>
      <c r="O222" s="122">
        <v>43377</v>
      </c>
      <c r="P222" s="123">
        <v>31.5</v>
      </c>
      <c r="Q222" s="123">
        <v>25.6</v>
      </c>
      <c r="R222" s="123">
        <v>5.6</v>
      </c>
      <c r="S222" s="123">
        <v>116</v>
      </c>
      <c r="T222" s="99">
        <f t="shared" si="102"/>
        <v>6.5</v>
      </c>
      <c r="U222" s="95" t="str">
        <f t="shared" si="103"/>
        <v>10</v>
      </c>
      <c r="V222" s="95" t="str">
        <f t="shared" si="104"/>
        <v>3</v>
      </c>
      <c r="W222" s="95" t="str">
        <f t="shared" si="105"/>
        <v>3</v>
      </c>
      <c r="X222" s="95" t="str">
        <f t="shared" si="106"/>
        <v>10</v>
      </c>
      <c r="Y222" s="147"/>
      <c r="Z222" s="150"/>
      <c r="AA222" s="122">
        <v>43377</v>
      </c>
      <c r="AB222" s="123">
        <v>28.8</v>
      </c>
      <c r="AC222" s="123">
        <v>40.6</v>
      </c>
      <c r="AD222" s="123">
        <v>5.6</v>
      </c>
      <c r="AE222" s="123">
        <v>33.9</v>
      </c>
      <c r="AF222" s="99">
        <f t="shared" si="107"/>
        <v>6.5</v>
      </c>
      <c r="AG222" s="95" t="str">
        <f t="shared" si="108"/>
        <v>10</v>
      </c>
      <c r="AH222" s="95" t="str">
        <f t="shared" si="109"/>
        <v>3</v>
      </c>
      <c r="AI222" s="95" t="str">
        <f t="shared" si="110"/>
        <v>3</v>
      </c>
      <c r="AJ222" s="95" t="str">
        <f t="shared" si="111"/>
        <v>10</v>
      </c>
      <c r="AK222" s="147"/>
      <c r="AL222" s="150"/>
      <c r="AM222" s="122">
        <v>43377</v>
      </c>
      <c r="AN222" s="123">
        <v>12.7</v>
      </c>
      <c r="AO222" s="123">
        <v>62.1</v>
      </c>
      <c r="AP222" s="123">
        <v>5.8</v>
      </c>
      <c r="AQ222" s="123">
        <v>1.91</v>
      </c>
      <c r="AR222" s="99">
        <f t="shared" si="112"/>
        <v>5.25</v>
      </c>
      <c r="AS222" s="95" t="str">
        <f t="shared" si="113"/>
        <v>6</v>
      </c>
      <c r="AT222" s="95" t="str">
        <f t="shared" si="114"/>
        <v>6</v>
      </c>
      <c r="AU222" s="95" t="str">
        <f t="shared" si="115"/>
        <v>3</v>
      </c>
      <c r="AV222" s="95" t="str">
        <f t="shared" si="116"/>
        <v>6</v>
      </c>
      <c r="AW222" s="147"/>
      <c r="AX222" s="150"/>
      <c r="AY222" s="122">
        <v>43377</v>
      </c>
      <c r="AZ222" s="123">
        <v>12.2</v>
      </c>
      <c r="BA222" s="123">
        <v>63</v>
      </c>
      <c r="BB222" s="123">
        <v>7.2</v>
      </c>
      <c r="BC222" s="123">
        <v>21.2</v>
      </c>
      <c r="BD222" s="99">
        <f t="shared" si="117"/>
        <v>5.75</v>
      </c>
      <c r="BE222" s="95" t="str">
        <f t="shared" si="118"/>
        <v>6</v>
      </c>
      <c r="BF222" s="95" t="str">
        <f t="shared" si="119"/>
        <v>6</v>
      </c>
      <c r="BG222" s="95" t="str">
        <f t="shared" si="120"/>
        <v>1</v>
      </c>
      <c r="BH222" s="95" t="str">
        <f t="shared" si="121"/>
        <v>10</v>
      </c>
      <c r="BI222" s="147"/>
      <c r="BJ222" s="150"/>
      <c r="BK222" s="122">
        <v>43377</v>
      </c>
      <c r="BL222" s="123">
        <v>53.9</v>
      </c>
      <c r="BM222" s="123">
        <v>10</v>
      </c>
      <c r="BN222" s="123">
        <v>4.5</v>
      </c>
      <c r="BO222" s="123">
        <v>84.6</v>
      </c>
      <c r="BP222" s="99">
        <f t="shared" si="122"/>
        <v>6.75</v>
      </c>
      <c r="BQ222" s="95" t="str">
        <f t="shared" si="123"/>
        <v>10</v>
      </c>
      <c r="BR222" s="95" t="str">
        <f t="shared" si="124"/>
        <v>1</v>
      </c>
      <c r="BS222" s="95" t="str">
        <f t="shared" si="125"/>
        <v>6</v>
      </c>
      <c r="BT222" s="95" t="str">
        <f t="shared" si="126"/>
        <v>10</v>
      </c>
    </row>
    <row r="223" spans="1:72" ht="16.5">
      <c r="A223" s="147"/>
      <c r="B223" s="150"/>
      <c r="C223" s="122">
        <v>43416</v>
      </c>
      <c r="D223" s="93">
        <v>25.2</v>
      </c>
      <c r="E223" s="93">
        <v>18.4</v>
      </c>
      <c r="F223" s="93">
        <v>5.2</v>
      </c>
      <c r="G223" s="93">
        <v>14.1</v>
      </c>
      <c r="H223" s="99">
        <f t="shared" si="127"/>
        <v>6</v>
      </c>
      <c r="I223" s="95" t="str">
        <f t="shared" si="128"/>
        <v>10</v>
      </c>
      <c r="J223" s="95" t="str">
        <f t="shared" si="129"/>
        <v>1</v>
      </c>
      <c r="K223" s="95" t="str">
        <f t="shared" si="130"/>
        <v>3</v>
      </c>
      <c r="L223" s="95" t="str">
        <f t="shared" si="131"/>
        <v>10</v>
      </c>
      <c r="M223" s="147"/>
      <c r="N223" s="150"/>
      <c r="O223" s="122">
        <v>43416</v>
      </c>
      <c r="P223" s="93">
        <v>20.2</v>
      </c>
      <c r="Q223" s="93">
        <v>17.6</v>
      </c>
      <c r="R223" s="93">
        <v>5</v>
      </c>
      <c r="S223" s="93">
        <v>20.5</v>
      </c>
      <c r="T223" s="99">
        <f t="shared" si="102"/>
        <v>6</v>
      </c>
      <c r="U223" s="95" t="str">
        <f t="shared" si="103"/>
        <v>10</v>
      </c>
      <c r="V223" s="95" t="str">
        <f t="shared" si="104"/>
        <v>1</v>
      </c>
      <c r="W223" s="95" t="str">
        <f t="shared" si="105"/>
        <v>3</v>
      </c>
      <c r="X223" s="95" t="str">
        <f t="shared" si="106"/>
        <v>10</v>
      </c>
      <c r="Y223" s="147"/>
      <c r="Z223" s="150"/>
      <c r="AA223" s="122">
        <v>43416</v>
      </c>
      <c r="AB223" s="93">
        <v>16.6</v>
      </c>
      <c r="AC223" s="93">
        <v>18.9</v>
      </c>
      <c r="AD223" s="93">
        <v>5.1</v>
      </c>
      <c r="AE223" s="93">
        <v>18.9</v>
      </c>
      <c r="AF223" s="99">
        <f t="shared" si="107"/>
        <v>6</v>
      </c>
      <c r="AG223" s="95" t="str">
        <f t="shared" si="108"/>
        <v>10</v>
      </c>
      <c r="AH223" s="95" t="str">
        <f t="shared" si="109"/>
        <v>1</v>
      </c>
      <c r="AI223" s="95" t="str">
        <f t="shared" si="110"/>
        <v>3</v>
      </c>
      <c r="AJ223" s="95" t="str">
        <f t="shared" si="111"/>
        <v>10</v>
      </c>
      <c r="AK223" s="147"/>
      <c r="AL223" s="150"/>
      <c r="AM223" s="122">
        <v>43416</v>
      </c>
      <c r="AN223" s="93">
        <v>15.3</v>
      </c>
      <c r="AO223" s="93">
        <v>31.6</v>
      </c>
      <c r="AP223" s="93">
        <v>5</v>
      </c>
      <c r="AQ223" s="93">
        <v>11.3</v>
      </c>
      <c r="AR223" s="99">
        <f t="shared" si="112"/>
        <v>6.5</v>
      </c>
      <c r="AS223" s="95" t="str">
        <f t="shared" si="113"/>
        <v>10</v>
      </c>
      <c r="AT223" s="95" t="str">
        <f t="shared" si="114"/>
        <v>3</v>
      </c>
      <c r="AU223" s="95" t="str">
        <f t="shared" si="115"/>
        <v>3</v>
      </c>
      <c r="AV223" s="95" t="str">
        <f t="shared" si="116"/>
        <v>10</v>
      </c>
      <c r="AW223" s="147"/>
      <c r="AX223" s="150"/>
      <c r="AY223" s="122">
        <v>43416</v>
      </c>
      <c r="AZ223" s="93">
        <v>9.4</v>
      </c>
      <c r="BA223" s="93">
        <v>75.4</v>
      </c>
      <c r="BB223" s="93">
        <v>6.2</v>
      </c>
      <c r="BC223" s="93">
        <v>1.32</v>
      </c>
      <c r="BD223" s="99">
        <f t="shared" si="117"/>
        <v>5.25</v>
      </c>
      <c r="BE223" s="95" t="str">
        <f t="shared" si="118"/>
        <v>6</v>
      </c>
      <c r="BF223" s="95" t="str">
        <f t="shared" si="119"/>
        <v>6</v>
      </c>
      <c r="BG223" s="95" t="str">
        <f t="shared" si="120"/>
        <v>3</v>
      </c>
      <c r="BH223" s="95" t="str">
        <f t="shared" si="121"/>
        <v>6</v>
      </c>
      <c r="BI223" s="147"/>
      <c r="BJ223" s="150"/>
      <c r="BK223" s="122">
        <v>43416</v>
      </c>
      <c r="BL223" s="93">
        <v>18.1</v>
      </c>
      <c r="BM223" s="93">
        <v>11</v>
      </c>
      <c r="BN223" s="93">
        <v>5.1</v>
      </c>
      <c r="BO223" s="93">
        <v>20</v>
      </c>
      <c r="BP223" s="99">
        <f t="shared" si="122"/>
        <v>6</v>
      </c>
      <c r="BQ223" s="95" t="str">
        <f t="shared" si="123"/>
        <v>10</v>
      </c>
      <c r="BR223" s="95" t="str">
        <f t="shared" si="124"/>
        <v>1</v>
      </c>
      <c r="BS223" s="95" t="str">
        <f t="shared" si="125"/>
        <v>3</v>
      </c>
      <c r="BT223" s="95" t="str">
        <f t="shared" si="126"/>
        <v>10</v>
      </c>
    </row>
    <row r="224" spans="1:72" ht="17.25" thickBot="1">
      <c r="A224" s="148"/>
      <c r="B224" s="151"/>
      <c r="C224" s="124">
        <v>43452</v>
      </c>
      <c r="D224" s="126">
        <v>33</v>
      </c>
      <c r="E224" s="126">
        <v>28.1</v>
      </c>
      <c r="F224" s="126">
        <v>4.8</v>
      </c>
      <c r="G224" s="126">
        <v>23.7</v>
      </c>
      <c r="H224" s="127">
        <f t="shared" si="127"/>
        <v>6.5</v>
      </c>
      <c r="I224" s="128" t="str">
        <f t="shared" si="128"/>
        <v>10</v>
      </c>
      <c r="J224" s="128" t="str">
        <f t="shared" si="129"/>
        <v>3</v>
      </c>
      <c r="K224" s="95" t="str">
        <f t="shared" si="130"/>
        <v>3</v>
      </c>
      <c r="L224" s="95" t="str">
        <f t="shared" si="131"/>
        <v>10</v>
      </c>
      <c r="M224" s="148"/>
      <c r="N224" s="151"/>
      <c r="O224" s="124">
        <v>43452</v>
      </c>
      <c r="P224" s="126">
        <v>22.3</v>
      </c>
      <c r="Q224" s="126">
        <v>24</v>
      </c>
      <c r="R224" s="126">
        <v>4.5</v>
      </c>
      <c r="S224" s="126">
        <v>24</v>
      </c>
      <c r="T224" s="127">
        <f t="shared" si="102"/>
        <v>7.25</v>
      </c>
      <c r="U224" s="128" t="str">
        <f t="shared" si="103"/>
        <v>10</v>
      </c>
      <c r="V224" s="128" t="str">
        <f t="shared" si="104"/>
        <v>3</v>
      </c>
      <c r="W224" s="95" t="str">
        <f t="shared" si="105"/>
        <v>6</v>
      </c>
      <c r="X224" s="95" t="str">
        <f t="shared" si="106"/>
        <v>10</v>
      </c>
      <c r="Y224" s="148"/>
      <c r="Z224" s="151"/>
      <c r="AA224" s="124">
        <v>43452</v>
      </c>
      <c r="AB224" s="126">
        <v>12.5</v>
      </c>
      <c r="AC224" s="126">
        <v>33.9</v>
      </c>
      <c r="AD224" s="126">
        <v>5.5</v>
      </c>
      <c r="AE224" s="126">
        <v>17.1</v>
      </c>
      <c r="AF224" s="127">
        <f t="shared" si="107"/>
        <v>5.5</v>
      </c>
      <c r="AG224" s="128" t="str">
        <f t="shared" si="108"/>
        <v>6</v>
      </c>
      <c r="AH224" s="128" t="str">
        <f t="shared" si="109"/>
        <v>3</v>
      </c>
      <c r="AI224" s="95" t="str">
        <f t="shared" si="110"/>
        <v>3</v>
      </c>
      <c r="AJ224" s="95" t="str">
        <f t="shared" si="111"/>
        <v>10</v>
      </c>
      <c r="AK224" s="148"/>
      <c r="AL224" s="151"/>
      <c r="AM224" s="124">
        <v>43452</v>
      </c>
      <c r="AN224" s="126">
        <v>7.7</v>
      </c>
      <c r="AO224" s="126">
        <v>38.6</v>
      </c>
      <c r="AP224" s="126">
        <v>6.2</v>
      </c>
      <c r="AQ224" s="126">
        <v>10.5</v>
      </c>
      <c r="AR224" s="127">
        <f t="shared" si="112"/>
        <v>5.5</v>
      </c>
      <c r="AS224" s="128" t="str">
        <f t="shared" si="113"/>
        <v>6</v>
      </c>
      <c r="AT224" s="128" t="str">
        <f t="shared" si="114"/>
        <v>3</v>
      </c>
      <c r="AU224" s="95" t="str">
        <f t="shared" si="115"/>
        <v>3</v>
      </c>
      <c r="AV224" s="95" t="str">
        <f t="shared" si="116"/>
        <v>10</v>
      </c>
      <c r="AW224" s="148"/>
      <c r="AX224" s="151"/>
      <c r="AY224" s="124">
        <v>43452</v>
      </c>
      <c r="AZ224" s="129">
        <v>6.7</v>
      </c>
      <c r="BA224" s="130">
        <v>45.8</v>
      </c>
      <c r="BB224" s="130">
        <v>7</v>
      </c>
      <c r="BC224" s="130">
        <v>1.58</v>
      </c>
      <c r="BD224" s="127">
        <f t="shared" si="117"/>
        <v>4</v>
      </c>
      <c r="BE224" s="128" t="str">
        <f t="shared" si="118"/>
        <v>6</v>
      </c>
      <c r="BF224" s="95" t="str">
        <f t="shared" si="119"/>
        <v>3</v>
      </c>
      <c r="BG224" s="95" t="str">
        <f t="shared" si="120"/>
        <v>1</v>
      </c>
      <c r="BH224" s="95" t="str">
        <f t="shared" si="121"/>
        <v>6</v>
      </c>
      <c r="BI224" s="148"/>
      <c r="BJ224" s="151"/>
      <c r="BK224" s="124">
        <v>43452</v>
      </c>
      <c r="BL224" s="126">
        <v>24.8</v>
      </c>
      <c r="BM224" s="126">
        <v>32.1</v>
      </c>
      <c r="BN224" s="126">
        <v>5.4</v>
      </c>
      <c r="BO224" s="126">
        <v>28.1</v>
      </c>
      <c r="BP224" s="127">
        <f t="shared" si="122"/>
        <v>6.5</v>
      </c>
      <c r="BQ224" s="128" t="str">
        <f t="shared" si="123"/>
        <v>10</v>
      </c>
      <c r="BR224" s="128" t="str">
        <f t="shared" si="124"/>
        <v>3</v>
      </c>
      <c r="BS224" s="95" t="str">
        <f t="shared" si="125"/>
        <v>3</v>
      </c>
      <c r="BT224" s="95" t="str">
        <f t="shared" si="126"/>
        <v>10</v>
      </c>
    </row>
    <row r="225" spans="1:72" ht="18" thickBot="1" thickTop="1">
      <c r="A225" s="104">
        <v>107</v>
      </c>
      <c r="B225" s="105" t="s">
        <v>10</v>
      </c>
      <c r="C225" s="106" t="s">
        <v>15</v>
      </c>
      <c r="D225" s="107">
        <f>AVERAGE(D213:D224)</f>
        <v>20.871428571428574</v>
      </c>
      <c r="E225" s="107">
        <f>AVERAGE(E213:E224)</f>
        <v>29.8</v>
      </c>
      <c r="F225" s="107">
        <f>AVERAGE(F213:F224)</f>
        <v>4.714285714285714</v>
      </c>
      <c r="G225" s="107">
        <f>AVERAGE(G213:G224)</f>
        <v>24.821428571428566</v>
      </c>
      <c r="H225" s="107">
        <f>AVERAGE(H213:H224)</f>
        <v>6.392857142857143</v>
      </c>
      <c r="I225" s="125" t="str">
        <f>IF(D225&lt;3,"1",IF(D225&lt;5,"3",IF(D225&lt;=15,"6",IF(D225&gt;15,"10"))))</f>
        <v>10</v>
      </c>
      <c r="J225" s="125" t="str">
        <f>IF(E225&lt;20,"1",IF(E225&lt;=49,"3",IF(E225&lt;=100,"6",IF(E225&gt;100,"10"))))</f>
        <v>3</v>
      </c>
      <c r="K225" s="109" t="str">
        <f>IF(F225&gt;6.5,"1",IF(F225&gt;=4.6,"3",IF(F225&gt;=2,"6",IF(F225&gt;=0,"10"))))</f>
        <v>3</v>
      </c>
      <c r="L225" s="109" t="str">
        <f>IF(G225&lt;0.5,"1",IF(G225&lt;1,"3",IF(G225&lt;=3,"6",IF(G225&gt;=3,"10"))))</f>
        <v>10</v>
      </c>
      <c r="M225" s="104">
        <v>107</v>
      </c>
      <c r="N225" s="105" t="s">
        <v>10</v>
      </c>
      <c r="O225" s="106" t="s">
        <v>15</v>
      </c>
      <c r="P225" s="107">
        <f>AVERAGE(P213:P224)</f>
        <v>21.033333333333335</v>
      </c>
      <c r="Q225" s="107">
        <f>AVERAGE(Q213:Q224)</f>
        <v>29.816666666666666</v>
      </c>
      <c r="R225" s="107">
        <f>AVERAGE(R213:R224)</f>
        <v>3.5583333333333336</v>
      </c>
      <c r="S225" s="107">
        <f>AVERAGE(S213:S224)</f>
        <v>27.291666666666668</v>
      </c>
      <c r="T225" s="108">
        <f>AVERAGE(T213:T224)</f>
        <v>6.895833333333333</v>
      </c>
      <c r="U225" s="109" t="str">
        <f>IF(P225&lt;3,"1",IF(P225&lt;5,"3",IF(P225&lt;=15,"6",IF(P225&gt;15,"10"))))</f>
        <v>10</v>
      </c>
      <c r="V225" s="109" t="str">
        <f>IF(Q225&lt;20,"1",IF(Q225&lt;=49,"3",IF(Q225&lt;=100,"6",IF(Q225&gt;100,"10"))))</f>
        <v>3</v>
      </c>
      <c r="W225" s="109" t="str">
        <f>IF(R225&gt;6.5,"1",IF(R225&gt;=4.6,"3",IF(R225&gt;=2,"6",IF(R225&gt;=0,"10"))))</f>
        <v>6</v>
      </c>
      <c r="X225" s="109" t="str">
        <f>IF(S225&lt;0.5,"1",IF(S225&lt;1,"3",IF(S225&lt;=3,"6",IF(S225&gt;=3,"10"))))</f>
        <v>10</v>
      </c>
      <c r="Y225" s="104">
        <v>107</v>
      </c>
      <c r="Z225" s="105" t="s">
        <v>10</v>
      </c>
      <c r="AA225" s="106" t="s">
        <v>15</v>
      </c>
      <c r="AB225" s="107">
        <f>AVERAGE(AB213:AB224)</f>
        <v>15.449999999999998</v>
      </c>
      <c r="AC225" s="107">
        <f>AVERAGE(AC213:AC224)</f>
        <v>31.083333333333332</v>
      </c>
      <c r="AD225" s="107">
        <f>AVERAGE(AD213:AD224)</f>
        <v>4.133333333333334</v>
      </c>
      <c r="AE225" s="107">
        <f>AVERAGE(AE213:AE224)</f>
        <v>18.1975</v>
      </c>
      <c r="AF225" s="108">
        <f>AVERAGE(AF213:AF224)</f>
        <v>6.145833333333333</v>
      </c>
      <c r="AG225" s="109" t="str">
        <f>IF(AB225&lt;3,"1",IF(AB225&lt;5,"3",IF(AB225&lt;=15,"6",IF(AB225&gt;15,"10"))))</f>
        <v>10</v>
      </c>
      <c r="AH225" s="109" t="str">
        <f>IF(AC225&lt;20,"1",IF(AC225&lt;=49,"3",IF(AC225&lt;=100,"6",IF(AC225&gt;100,"10"))))</f>
        <v>3</v>
      </c>
      <c r="AI225" s="109" t="str">
        <f>IF(AD225&gt;6.5,"1",IF(AD225&gt;=4.6,"3",IF(AD225&gt;=2,"6",IF(AD225&gt;=0,"10"))))</f>
        <v>6</v>
      </c>
      <c r="AJ225" s="109" t="str">
        <f>IF(AE225&lt;0.5,"1",IF(AE225&lt;1,"3",IF(AE225&lt;=3,"6",IF(AE225&gt;=3,"10"))))</f>
        <v>10</v>
      </c>
      <c r="AK225" s="104">
        <v>107</v>
      </c>
      <c r="AL225" s="105" t="s">
        <v>10</v>
      </c>
      <c r="AM225" s="106" t="s">
        <v>15</v>
      </c>
      <c r="AN225" s="107">
        <f>AVERAGE(AN213:AN224)</f>
        <v>8.883333333333335</v>
      </c>
      <c r="AO225" s="107">
        <f>AVERAGE(AO213:AO224)</f>
        <v>42.22500000000001</v>
      </c>
      <c r="AP225" s="107">
        <f>AVERAGE(AP213:AP224)</f>
        <v>4.266666666666667</v>
      </c>
      <c r="AQ225" s="107">
        <f>AVERAGE(AQ213:AQ224)</f>
        <v>7.9816666666666665</v>
      </c>
      <c r="AR225" s="108">
        <f>AVERAGE(AR213:AR224)</f>
        <v>6.041666666666667</v>
      </c>
      <c r="AS225" s="109" t="str">
        <f>IF(AN225&lt;3,"1",IF(AN225&lt;5,"3",IF(AN225&lt;=15,"6",IF(AN225&gt;15,"10"))))</f>
        <v>6</v>
      </c>
      <c r="AT225" s="109" t="str">
        <f>IF(AO225&lt;20,"1",IF(AO225&lt;=49,"3",IF(AO225&lt;=100,"6",IF(AO225&gt;100,"10"))))</f>
        <v>3</v>
      </c>
      <c r="AU225" s="109" t="str">
        <f>IF(AP225&gt;6.5,"1",IF(AP225&gt;=4.6,"3",IF(AP225&gt;=2,"6",IF(AP225&gt;=0,"10"))))</f>
        <v>6</v>
      </c>
      <c r="AV225" s="109" t="str">
        <f>IF(AQ225&lt;0.5,"1",IF(AQ225&lt;1,"3",IF(AQ225&lt;=3,"6",IF(AQ225&gt;=3,"10"))))</f>
        <v>10</v>
      </c>
      <c r="AW225" s="104">
        <v>107</v>
      </c>
      <c r="AX225" s="105" t="s">
        <v>10</v>
      </c>
      <c r="AY225" s="106" t="s">
        <v>15</v>
      </c>
      <c r="AZ225" s="107">
        <f>AVERAGE(AZ213:AZ224)</f>
        <v>7.816666666666667</v>
      </c>
      <c r="BA225" s="107">
        <f>AVERAGE(BA213:BA224)</f>
        <v>40.575</v>
      </c>
      <c r="BB225" s="107">
        <f>AVERAGE(BB213:BB224)</f>
        <v>5.3500000000000005</v>
      </c>
      <c r="BC225" s="107">
        <f>AVERAGE(BC213:BC224)</f>
        <v>3.6141666666666663</v>
      </c>
      <c r="BD225" s="107">
        <f>AVERAGE(BD213:BD224)</f>
        <v>4.833333333333333</v>
      </c>
      <c r="BE225" s="125" t="str">
        <f>IF(AZ225&lt;3,"1",IF(AZ225&lt;5,"3",IF(AZ225&lt;=15,"6",IF(AZ225&gt;15,"10"))))</f>
        <v>6</v>
      </c>
      <c r="BF225" s="109" t="str">
        <f>IF(BA225&lt;20,"1",IF(BA225&lt;=49,"3",IF(BA225&lt;=100,"6",IF(BA225&gt;100,"10"))))</f>
        <v>3</v>
      </c>
      <c r="BG225" s="109" t="str">
        <f>IF(BB225&gt;6.5,"1",IF(BB225&gt;=4.6,"3",IF(BB225&gt;=2,"6",IF(BB225&gt;=0,"10"))))</f>
        <v>3</v>
      </c>
      <c r="BH225" s="109" t="str">
        <f>IF(BC225&lt;0.5,"1",IF(BC225&lt;1,"3",IF(BC225&lt;=3,"6",IF(BC225&gt;=3,"10"))))</f>
        <v>10</v>
      </c>
      <c r="BI225" s="104">
        <v>107</v>
      </c>
      <c r="BJ225" s="105" t="s">
        <v>10</v>
      </c>
      <c r="BK225" s="106" t="s">
        <v>15</v>
      </c>
      <c r="BL225" s="107">
        <f>AVERAGE(BL213:BL224)</f>
        <v>26.981818181818184</v>
      </c>
      <c r="BM225" s="107">
        <f>AVERAGE(BM213:BM224)</f>
        <v>30.572727272727274</v>
      </c>
      <c r="BN225" s="107">
        <f>AVERAGE(BN213:BN224)</f>
        <v>4.027272727272727</v>
      </c>
      <c r="BO225" s="107">
        <f>AVERAGE(BO213:BO224)</f>
        <v>35.971818181818186</v>
      </c>
      <c r="BP225" s="108">
        <f>AVERAGE(BP213:BP224)</f>
        <v>6.7727272727272725</v>
      </c>
      <c r="BQ225" s="109" t="str">
        <f>IF(BL225&lt;3,"1",IF(BL225&lt;5,"3",IF(BL225&lt;=15,"6",IF(BL225&gt;15,"10"))))</f>
        <v>10</v>
      </c>
      <c r="BR225" s="109" t="str">
        <f>IF(BM225&lt;20,"1",IF(BM225&lt;=49,"3",IF(BM225&lt;=100,"6",IF(BM225&gt;100,"10"))))</f>
        <v>3</v>
      </c>
      <c r="BS225" s="109" t="str">
        <f>IF(BN225&gt;6.5,"1",IF(BN225&gt;=4.6,"3",IF(BN225&gt;=2,"6",IF(BN225&gt;=0,"10"))))</f>
        <v>6</v>
      </c>
      <c r="BT225" s="109" t="str">
        <f>IF(BO225&lt;0.5,"1",IF(BO225&lt;1,"3",IF(BO225&lt;=3,"6",IF(BO225&gt;=3,"10"))))</f>
        <v>10</v>
      </c>
    </row>
    <row r="226" spans="1:72" ht="17.25" thickTop="1">
      <c r="A226" s="146">
        <v>108</v>
      </c>
      <c r="B226" s="149" t="s">
        <v>10</v>
      </c>
      <c r="C226" s="92">
        <v>43107</v>
      </c>
      <c r="D226" s="93">
        <v>54.4</v>
      </c>
      <c r="E226" s="93">
        <v>35.2</v>
      </c>
      <c r="F226" s="93">
        <v>4.7</v>
      </c>
      <c r="G226" s="93">
        <v>65.3</v>
      </c>
      <c r="H226" s="99">
        <f>(I226+J226+K226+L226)/4</f>
        <v>6.5</v>
      </c>
      <c r="I226" s="95" t="str">
        <f>IF(D226&lt;=3,"1",IF(D226&lt;5,"3",IF(D226&lt;=15,"6",IF(D226&gt;15,"10"))))</f>
        <v>10</v>
      </c>
      <c r="J226" s="95" t="str">
        <f>IF(E226&lt;=20,"1",IF(E226&lt;=49.9,"3",IF(E226&lt;=100,"6",IF(E226&gt;100,"10"))))</f>
        <v>3</v>
      </c>
      <c r="K226" s="95" t="str">
        <f>IF(F226&gt;=6.5,"1",IF(F226&gt;=4.6,"3",IF(F226&gt;=2,"6",IF(F226&gt;=0,"10"))))</f>
        <v>3</v>
      </c>
      <c r="L226" s="95" t="str">
        <f>IF(G226&lt;=0.5,"1",IF(G226&lt;1,"3",IF(G226&lt;=3,"6",IF(G226&gt;=3,"10"))))</f>
        <v>10</v>
      </c>
      <c r="M226" s="146">
        <v>108</v>
      </c>
      <c r="N226" s="149" t="s">
        <v>10</v>
      </c>
      <c r="O226" s="92">
        <v>43107</v>
      </c>
      <c r="P226" s="93">
        <v>45.1</v>
      </c>
      <c r="Q226" s="93">
        <v>44.3</v>
      </c>
      <c r="R226" s="93">
        <v>5.1</v>
      </c>
      <c r="S226" s="93">
        <v>45.1</v>
      </c>
      <c r="T226" s="99">
        <f aca="true" t="shared" si="132" ref="T226:T237">(U226+V226+W226+X226)/4</f>
        <v>6.5</v>
      </c>
      <c r="U226" s="95" t="str">
        <f aca="true" t="shared" si="133" ref="U226:U237">IF(P226&lt;=3,"1",IF(P226&lt;5,"3",IF(P226&lt;=15,"6",IF(P226&gt;15,"10"))))</f>
        <v>10</v>
      </c>
      <c r="V226" s="95" t="str">
        <f aca="true" t="shared" si="134" ref="V226:V237">IF(Q226&lt;=20,"1",IF(Q226&lt;=49.9,"3",IF(Q226&lt;=100,"6",IF(Q226&gt;100,"10"))))</f>
        <v>3</v>
      </c>
      <c r="W226" s="95" t="str">
        <f aca="true" t="shared" si="135" ref="W226:W237">IF(R226&gt;=6.5,"1",IF(R226&gt;=4.6,"3",IF(R226&gt;=2,"6",IF(R226&gt;=0,"10"))))</f>
        <v>3</v>
      </c>
      <c r="X226" s="95" t="str">
        <f aca="true" t="shared" si="136" ref="X226:X237">IF(S226&lt;=0.5,"1",IF(S226&lt;1,"3",IF(S226&lt;=3,"6",IF(S226&gt;=3,"10"))))</f>
        <v>10</v>
      </c>
      <c r="Y226" s="146">
        <v>108</v>
      </c>
      <c r="Z226" s="149" t="s">
        <v>10</v>
      </c>
      <c r="AA226" s="92">
        <v>43107</v>
      </c>
      <c r="AB226" s="93">
        <v>25.2</v>
      </c>
      <c r="AC226" s="93">
        <v>42.3</v>
      </c>
      <c r="AD226" s="93">
        <v>6.2</v>
      </c>
      <c r="AE226" s="93">
        <v>35</v>
      </c>
      <c r="AF226" s="99">
        <f aca="true" t="shared" si="137" ref="AF226:AF237">(AG226+AH226+AI226+AJ226)/4</f>
        <v>6.5</v>
      </c>
      <c r="AG226" s="95" t="str">
        <f aca="true" t="shared" si="138" ref="AG226:AG237">IF(AB226&lt;=3,"1",IF(AB226&lt;5,"3",IF(AB226&lt;=15,"6",IF(AB226&gt;15,"10"))))</f>
        <v>10</v>
      </c>
      <c r="AH226" s="95" t="str">
        <f aca="true" t="shared" si="139" ref="AH226:AH237">IF(AC226&lt;=20,"1",IF(AC226&lt;=49.9,"3",IF(AC226&lt;=100,"6",IF(AC226&gt;100,"10"))))</f>
        <v>3</v>
      </c>
      <c r="AI226" s="95" t="str">
        <f aca="true" t="shared" si="140" ref="AI226:AI237">IF(AD226&gt;=6.5,"1",IF(AD226&gt;=4.6,"3",IF(AD226&gt;=2,"6",IF(AD226&gt;=0,"10"))))</f>
        <v>3</v>
      </c>
      <c r="AJ226" s="95" t="str">
        <f aca="true" t="shared" si="141" ref="AJ226:AJ237">IF(AE226&lt;=0.5,"1",IF(AE226&lt;1,"3",IF(AE226&lt;=3,"6",IF(AE226&gt;=3,"10"))))</f>
        <v>10</v>
      </c>
      <c r="AK226" s="146">
        <v>108</v>
      </c>
      <c r="AL226" s="149" t="s">
        <v>10</v>
      </c>
      <c r="AM226" s="92">
        <v>43107</v>
      </c>
      <c r="AN226" s="93">
        <v>8.4</v>
      </c>
      <c r="AO226" s="93">
        <v>78.8</v>
      </c>
      <c r="AP226" s="93">
        <v>7.6</v>
      </c>
      <c r="AQ226" s="93">
        <v>13.7</v>
      </c>
      <c r="AR226" s="99">
        <f aca="true" t="shared" si="142" ref="AR226:AR237">(AS226+AT226+AU226+AV226)/4</f>
        <v>5.75</v>
      </c>
      <c r="AS226" s="95" t="str">
        <f aca="true" t="shared" si="143" ref="AS226:AS237">IF(AN226&lt;=3,"1",IF(AN226&lt;5,"3",IF(AN226&lt;=15,"6",IF(AN226&gt;15,"10"))))</f>
        <v>6</v>
      </c>
      <c r="AT226" s="95" t="str">
        <f aca="true" t="shared" si="144" ref="AT226:AT237">IF(AO226&lt;=20,"1",IF(AO226&lt;=49.9,"3",IF(AO226&lt;=100,"6",IF(AO226&gt;100,"10"))))</f>
        <v>6</v>
      </c>
      <c r="AU226" s="95" t="str">
        <f aca="true" t="shared" si="145" ref="AU226:AU237">IF(AP226&gt;=6.5,"1",IF(AP226&gt;=4.6,"3",IF(AP226&gt;=2,"6",IF(AP226&gt;=0,"10"))))</f>
        <v>1</v>
      </c>
      <c r="AV226" s="95" t="str">
        <f aca="true" t="shared" si="146" ref="AV226:AV237">IF(AQ226&lt;=0.5,"1",IF(AQ226&lt;1,"3",IF(AQ226&lt;=3,"6",IF(AQ226&gt;=3,"10"))))</f>
        <v>10</v>
      </c>
      <c r="AW226" s="146">
        <v>108</v>
      </c>
      <c r="AX226" s="149" t="s">
        <v>10</v>
      </c>
      <c r="AY226" s="92">
        <v>43107</v>
      </c>
      <c r="AZ226" s="93">
        <v>7.2</v>
      </c>
      <c r="BA226" s="93">
        <v>43.6</v>
      </c>
      <c r="BB226" s="93">
        <v>7.7</v>
      </c>
      <c r="BC226" s="93">
        <v>3.24</v>
      </c>
      <c r="BD226" s="99">
        <f aca="true" t="shared" si="147" ref="BD226:BD237">(BE226+BF226+BG226+BH226)/4</f>
        <v>5</v>
      </c>
      <c r="BE226" s="95" t="str">
        <f aca="true" t="shared" si="148" ref="BE226:BE237">IF(AZ226&lt;=3,"1",IF(AZ226&lt;5,"3",IF(AZ226&lt;=15,"6",IF(AZ226&gt;15,"10"))))</f>
        <v>6</v>
      </c>
      <c r="BF226" s="95" t="str">
        <f aca="true" t="shared" si="149" ref="BF226:BF237">IF(BA226&lt;=20,"1",IF(BA226&lt;=49.9,"3",IF(BA226&lt;=100,"6",IF(BA226&gt;100,"10"))))</f>
        <v>3</v>
      </c>
      <c r="BG226" s="95" t="str">
        <f aca="true" t="shared" si="150" ref="BG226:BG237">IF(BB226&gt;=6.5,"1",IF(BB226&gt;=4.6,"3",IF(BB226&gt;=2,"6",IF(BB226&gt;=0,"10"))))</f>
        <v>1</v>
      </c>
      <c r="BH226" s="95" t="str">
        <f aca="true" t="shared" si="151" ref="BH226:BH237">IF(BC226&lt;=0.5,"1",IF(BC226&lt;1,"3",IF(BC226&lt;=3,"6",IF(BC226&gt;=3,"10"))))</f>
        <v>10</v>
      </c>
      <c r="BI226" s="146">
        <v>108</v>
      </c>
      <c r="BJ226" s="149" t="s">
        <v>10</v>
      </c>
      <c r="BK226" s="92">
        <v>43107</v>
      </c>
      <c r="BL226" s="93">
        <v>52.4</v>
      </c>
      <c r="BM226" s="93">
        <v>33.1</v>
      </c>
      <c r="BN226" s="93">
        <v>3.9</v>
      </c>
      <c r="BO226" s="93">
        <v>56.7</v>
      </c>
      <c r="BP226" s="99">
        <f aca="true" t="shared" si="152" ref="BP226:BP237">(BQ226+BR226+BS226+BT226)/4</f>
        <v>7.25</v>
      </c>
      <c r="BQ226" s="95" t="str">
        <f aca="true" t="shared" si="153" ref="BQ226:BQ237">IF(BL226&lt;=3,"1",IF(BL226&lt;5,"3",IF(BL226&lt;=15,"6",IF(BL226&gt;15,"10"))))</f>
        <v>10</v>
      </c>
      <c r="BR226" s="95" t="str">
        <f aca="true" t="shared" si="154" ref="BR226:BR237">IF(BM226&lt;=20,"1",IF(BM226&lt;=49.9,"3",IF(BM226&lt;=100,"6",IF(BM226&gt;100,"10"))))</f>
        <v>3</v>
      </c>
      <c r="BS226" s="95" t="str">
        <f aca="true" t="shared" si="155" ref="BS226:BS237">IF(BN226&gt;=6.5,"1",IF(BN226&gt;=4.6,"3",IF(BN226&gt;=2,"6",IF(BN226&gt;=0,"10"))))</f>
        <v>6</v>
      </c>
      <c r="BT226" s="95" t="str">
        <f aca="true" t="shared" si="156" ref="BT226:BT237">IF(BO226&lt;=0.5,"1",IF(BO226&lt;1,"3",IF(BO226&lt;=3,"6",IF(BO226&gt;=3,"10"))))</f>
        <v>10</v>
      </c>
    </row>
    <row r="227" spans="1:72" ht="16.5">
      <c r="A227" s="147"/>
      <c r="B227" s="150"/>
      <c r="C227" s="122">
        <v>43510</v>
      </c>
      <c r="D227" s="131">
        <v>24.4</v>
      </c>
      <c r="E227" s="131">
        <v>25.6</v>
      </c>
      <c r="F227" s="131">
        <v>4.8</v>
      </c>
      <c r="G227" s="131">
        <v>24.1</v>
      </c>
      <c r="H227" s="99">
        <f>(I227+J227+K227+L227)/4</f>
        <v>6.5</v>
      </c>
      <c r="I227" s="95" t="str">
        <f>IF(D227&lt;=3,"1",IF(D227&lt;5,"3",IF(D227&lt;=15,"6",IF(D227&gt;15,"10"))))</f>
        <v>10</v>
      </c>
      <c r="J227" s="95" t="str">
        <f>IF(E227&lt;=20,"1",IF(E227&lt;=49.9,"3",IF(E227&lt;=100,"6",IF(E227&gt;100,"10"))))</f>
        <v>3</v>
      </c>
      <c r="K227" s="95" t="str">
        <f>IF(F227&gt;=6.5,"1",IF(F227&gt;=4.6,"3",IF(F227&gt;=2,"6",IF(F227&gt;=0,"10"))))</f>
        <v>3</v>
      </c>
      <c r="L227" s="95" t="str">
        <f>IF(G227&lt;=0.5,"1",IF(G227&lt;1,"3",IF(G227&lt;=3,"6",IF(G227&gt;=3,"10"))))</f>
        <v>10</v>
      </c>
      <c r="M227" s="147"/>
      <c r="N227" s="150"/>
      <c r="O227" s="122">
        <v>43510</v>
      </c>
      <c r="P227" s="131">
        <v>15.4</v>
      </c>
      <c r="Q227" s="131">
        <v>19.4</v>
      </c>
      <c r="R227" s="131">
        <v>5.2</v>
      </c>
      <c r="S227" s="131">
        <v>23.6</v>
      </c>
      <c r="T227" s="99">
        <f t="shared" si="132"/>
        <v>6</v>
      </c>
      <c r="U227" s="95" t="str">
        <f t="shared" si="133"/>
        <v>10</v>
      </c>
      <c r="V227" s="95" t="str">
        <f t="shared" si="134"/>
        <v>1</v>
      </c>
      <c r="W227" s="95" t="str">
        <f t="shared" si="135"/>
        <v>3</v>
      </c>
      <c r="X227" s="95" t="str">
        <f t="shared" si="136"/>
        <v>10</v>
      </c>
      <c r="Y227" s="147"/>
      <c r="Z227" s="150"/>
      <c r="AA227" s="122">
        <v>43510</v>
      </c>
      <c r="AB227" s="132">
        <v>19</v>
      </c>
      <c r="AC227" s="131">
        <v>25.6</v>
      </c>
      <c r="AD227" s="132">
        <v>7</v>
      </c>
      <c r="AE227" s="131">
        <v>19.3</v>
      </c>
      <c r="AF227" s="99">
        <f t="shared" si="137"/>
        <v>6</v>
      </c>
      <c r="AG227" s="95" t="str">
        <f t="shared" si="138"/>
        <v>10</v>
      </c>
      <c r="AH227" s="95" t="str">
        <f t="shared" si="139"/>
        <v>3</v>
      </c>
      <c r="AI227" s="95" t="str">
        <f t="shared" si="140"/>
        <v>1</v>
      </c>
      <c r="AJ227" s="95" t="str">
        <f t="shared" si="141"/>
        <v>10</v>
      </c>
      <c r="AK227" s="147"/>
      <c r="AL227" s="150"/>
      <c r="AM227" s="122">
        <v>43510</v>
      </c>
      <c r="AN227" s="131">
        <v>9.1</v>
      </c>
      <c r="AO227" s="131">
        <v>34.4</v>
      </c>
      <c r="AP227" s="131">
        <v>6.5</v>
      </c>
      <c r="AQ227" s="131">
        <v>15.4</v>
      </c>
      <c r="AR227" s="99">
        <f t="shared" si="142"/>
        <v>5</v>
      </c>
      <c r="AS227" s="95" t="str">
        <f t="shared" si="143"/>
        <v>6</v>
      </c>
      <c r="AT227" s="95" t="str">
        <f t="shared" si="144"/>
        <v>3</v>
      </c>
      <c r="AU227" s="95" t="str">
        <f t="shared" si="145"/>
        <v>1</v>
      </c>
      <c r="AV227" s="95" t="str">
        <f t="shared" si="146"/>
        <v>10</v>
      </c>
      <c r="AW227" s="147"/>
      <c r="AX227" s="150"/>
      <c r="AY227" s="122">
        <v>43510</v>
      </c>
      <c r="AZ227" s="132">
        <v>6</v>
      </c>
      <c r="BA227" s="131">
        <v>81.2</v>
      </c>
      <c r="BB227" s="131">
        <v>7.2</v>
      </c>
      <c r="BC227" s="131">
        <v>0.54</v>
      </c>
      <c r="BD227" s="99">
        <f t="shared" si="147"/>
        <v>4</v>
      </c>
      <c r="BE227" s="95" t="str">
        <f t="shared" si="148"/>
        <v>6</v>
      </c>
      <c r="BF227" s="95" t="str">
        <f t="shared" si="149"/>
        <v>6</v>
      </c>
      <c r="BG227" s="95" t="str">
        <f t="shared" si="150"/>
        <v>1</v>
      </c>
      <c r="BH227" s="95" t="str">
        <f t="shared" si="151"/>
        <v>3</v>
      </c>
      <c r="BI227" s="147"/>
      <c r="BJ227" s="150"/>
      <c r="BK227" s="122">
        <v>43510</v>
      </c>
      <c r="BL227" s="131">
        <v>27.3</v>
      </c>
      <c r="BM227" s="131">
        <v>8.8</v>
      </c>
      <c r="BN227" s="131">
        <v>3.8</v>
      </c>
      <c r="BO227" s="131">
        <v>26.7</v>
      </c>
      <c r="BP227" s="99">
        <f t="shared" si="152"/>
        <v>6.75</v>
      </c>
      <c r="BQ227" s="95" t="str">
        <f t="shared" si="153"/>
        <v>10</v>
      </c>
      <c r="BR227" s="95" t="str">
        <f t="shared" si="154"/>
        <v>1</v>
      </c>
      <c r="BS227" s="95" t="str">
        <f t="shared" si="155"/>
        <v>6</v>
      </c>
      <c r="BT227" s="95" t="str">
        <f t="shared" si="156"/>
        <v>10</v>
      </c>
    </row>
    <row r="228" spans="1:72" ht="16.5">
      <c r="A228" s="147"/>
      <c r="B228" s="150"/>
      <c r="C228" s="122">
        <v>43539</v>
      </c>
      <c r="D228" s="133">
        <v>32.9</v>
      </c>
      <c r="E228" s="133">
        <v>27.1</v>
      </c>
      <c r="F228" s="133">
        <v>4</v>
      </c>
      <c r="G228" s="133">
        <v>33.4</v>
      </c>
      <c r="H228" s="99">
        <f>(I228+J228+K228+L228)/4</f>
        <v>7.25</v>
      </c>
      <c r="I228" s="95" t="str">
        <f>IF(D228&lt;=3,"1",IF(D228&lt;5,"3",IF(D228&lt;=15,"6",IF(D228&gt;15,"10"))))</f>
        <v>10</v>
      </c>
      <c r="J228" s="95" t="str">
        <f>IF(E228&lt;=20,"1",IF(E228&lt;=49.9,"3",IF(E228&lt;=100,"6",IF(E228&gt;100,"10"))))</f>
        <v>3</v>
      </c>
      <c r="K228" s="95" t="str">
        <f>IF(F228&gt;=6.5,"1",IF(F228&gt;=4.6,"3",IF(F228&gt;=2,"6",IF(F228&gt;=0,"10"))))</f>
        <v>6</v>
      </c>
      <c r="L228" s="95" t="str">
        <f>IF(G228&lt;=0.5,"1",IF(G228&lt;1,"3",IF(G228&lt;=3,"6",IF(G228&gt;=3,"10"))))</f>
        <v>10</v>
      </c>
      <c r="M228" s="147"/>
      <c r="N228" s="150"/>
      <c r="O228" s="122">
        <v>43539</v>
      </c>
      <c r="P228" s="133">
        <v>24.6</v>
      </c>
      <c r="Q228" s="133">
        <v>28.6</v>
      </c>
      <c r="R228" s="133">
        <v>4.4</v>
      </c>
      <c r="S228" s="133">
        <v>31.5</v>
      </c>
      <c r="T228" s="99">
        <f t="shared" si="132"/>
        <v>7.25</v>
      </c>
      <c r="U228" s="95" t="str">
        <f t="shared" si="133"/>
        <v>10</v>
      </c>
      <c r="V228" s="95" t="str">
        <f t="shared" si="134"/>
        <v>3</v>
      </c>
      <c r="W228" s="95" t="str">
        <f t="shared" si="135"/>
        <v>6</v>
      </c>
      <c r="X228" s="95" t="str">
        <f t="shared" si="136"/>
        <v>10</v>
      </c>
      <c r="Y228" s="147"/>
      <c r="Z228" s="150"/>
      <c r="AA228" s="122">
        <v>43539</v>
      </c>
      <c r="AB228" s="133">
        <v>14.2</v>
      </c>
      <c r="AC228" s="133">
        <v>31.8</v>
      </c>
      <c r="AD228" s="133">
        <v>5.1</v>
      </c>
      <c r="AE228" s="133">
        <v>23</v>
      </c>
      <c r="AF228" s="99">
        <f t="shared" si="137"/>
        <v>5.5</v>
      </c>
      <c r="AG228" s="95" t="str">
        <f t="shared" si="138"/>
        <v>6</v>
      </c>
      <c r="AH228" s="95" t="str">
        <f t="shared" si="139"/>
        <v>3</v>
      </c>
      <c r="AI228" s="95" t="str">
        <f t="shared" si="140"/>
        <v>3</v>
      </c>
      <c r="AJ228" s="95" t="str">
        <f t="shared" si="141"/>
        <v>10</v>
      </c>
      <c r="AK228" s="147"/>
      <c r="AL228" s="150"/>
      <c r="AM228" s="122">
        <v>43539</v>
      </c>
      <c r="AN228" s="133">
        <v>13.3</v>
      </c>
      <c r="AO228" s="133">
        <v>31.1</v>
      </c>
      <c r="AP228" s="133">
        <v>5.2</v>
      </c>
      <c r="AQ228" s="133">
        <v>14.5</v>
      </c>
      <c r="AR228" s="99">
        <f t="shared" si="142"/>
        <v>5.5</v>
      </c>
      <c r="AS228" s="95" t="str">
        <f t="shared" si="143"/>
        <v>6</v>
      </c>
      <c r="AT228" s="95" t="str">
        <f t="shared" si="144"/>
        <v>3</v>
      </c>
      <c r="AU228" s="95" t="str">
        <f t="shared" si="145"/>
        <v>3</v>
      </c>
      <c r="AV228" s="95" t="str">
        <f t="shared" si="146"/>
        <v>10</v>
      </c>
      <c r="AW228" s="147"/>
      <c r="AX228" s="150"/>
      <c r="AY228" s="122">
        <v>43539</v>
      </c>
      <c r="AZ228" s="133">
        <v>6.4</v>
      </c>
      <c r="BA228" s="133">
        <v>68.4</v>
      </c>
      <c r="BB228" s="133">
        <v>5.7</v>
      </c>
      <c r="BC228" s="134">
        <v>0.95</v>
      </c>
      <c r="BD228" s="99">
        <f t="shared" si="147"/>
        <v>4.5</v>
      </c>
      <c r="BE228" s="95" t="str">
        <f t="shared" si="148"/>
        <v>6</v>
      </c>
      <c r="BF228" s="95" t="str">
        <f t="shared" si="149"/>
        <v>6</v>
      </c>
      <c r="BG228" s="95" t="str">
        <f t="shared" si="150"/>
        <v>3</v>
      </c>
      <c r="BH228" s="95" t="str">
        <f t="shared" si="151"/>
        <v>3</v>
      </c>
      <c r="BI228" s="147"/>
      <c r="BJ228" s="150"/>
      <c r="BK228" s="122">
        <v>43539</v>
      </c>
      <c r="BL228" s="133">
        <v>32</v>
      </c>
      <c r="BM228" s="133">
        <v>28.2</v>
      </c>
      <c r="BN228" s="133">
        <v>4.1</v>
      </c>
      <c r="BO228" s="133">
        <v>25</v>
      </c>
      <c r="BP228" s="99">
        <f t="shared" si="152"/>
        <v>7.25</v>
      </c>
      <c r="BQ228" s="95" t="str">
        <f t="shared" si="153"/>
        <v>10</v>
      </c>
      <c r="BR228" s="95" t="str">
        <f t="shared" si="154"/>
        <v>3</v>
      </c>
      <c r="BS228" s="95" t="str">
        <f t="shared" si="155"/>
        <v>6</v>
      </c>
      <c r="BT228" s="95" t="str">
        <f t="shared" si="156"/>
        <v>10</v>
      </c>
    </row>
    <row r="229" spans="1:72" ht="16.5">
      <c r="A229" s="147"/>
      <c r="B229" s="150"/>
      <c r="C229" s="135">
        <v>43556</v>
      </c>
      <c r="D229" s="93">
        <v>10.8</v>
      </c>
      <c r="E229" s="93">
        <v>19</v>
      </c>
      <c r="F229" s="93">
        <v>5</v>
      </c>
      <c r="G229" s="93">
        <v>31.3</v>
      </c>
      <c r="H229" s="99">
        <f>(I229+J229+K229+L229)/4</f>
        <v>5</v>
      </c>
      <c r="I229" s="95" t="str">
        <f>IF(D229&lt;=3,"1",IF(D229&lt;5,"3",IF(D229&lt;=15,"6",IF(D229&gt;15,"10"))))</f>
        <v>6</v>
      </c>
      <c r="J229" s="95" t="str">
        <f>IF(E229&lt;=20,"1",IF(E229&lt;=49.9,"3",IF(E229&lt;=100,"6",IF(E229&gt;100,"10"))))</f>
        <v>1</v>
      </c>
      <c r="K229" s="95" t="str">
        <f>IF(F229&gt;=6.5,"1",IF(F229&gt;=4.6,"3",IF(F229&gt;=2,"6",IF(F229&gt;=0,"10"))))</f>
        <v>3</v>
      </c>
      <c r="L229" s="95" t="str">
        <f>IF(G229&lt;=0.5,"1",IF(G229&lt;1,"3",IF(G229&lt;=3,"6",IF(G229&gt;=3,"10"))))</f>
        <v>10</v>
      </c>
      <c r="M229" s="147"/>
      <c r="N229" s="150"/>
      <c r="O229" s="135">
        <v>43556</v>
      </c>
      <c r="P229" s="93">
        <v>10.1</v>
      </c>
      <c r="Q229" s="93">
        <v>25.6</v>
      </c>
      <c r="R229" s="93">
        <v>5</v>
      </c>
      <c r="S229" s="93">
        <v>24.2</v>
      </c>
      <c r="T229" s="99">
        <f t="shared" si="132"/>
        <v>5.5</v>
      </c>
      <c r="U229" s="95" t="str">
        <f t="shared" si="133"/>
        <v>6</v>
      </c>
      <c r="V229" s="95" t="str">
        <f t="shared" si="134"/>
        <v>3</v>
      </c>
      <c r="W229" s="95" t="str">
        <f t="shared" si="135"/>
        <v>3</v>
      </c>
      <c r="X229" s="95" t="str">
        <f t="shared" si="136"/>
        <v>10</v>
      </c>
      <c r="Y229" s="147"/>
      <c r="Z229" s="150"/>
      <c r="AA229" s="135">
        <v>43556</v>
      </c>
      <c r="AB229" s="93">
        <v>10</v>
      </c>
      <c r="AC229" s="93">
        <v>32.4</v>
      </c>
      <c r="AD229" s="93">
        <v>5.2</v>
      </c>
      <c r="AE229" s="93">
        <v>19.8</v>
      </c>
      <c r="AF229" s="99">
        <f t="shared" si="137"/>
        <v>5.5</v>
      </c>
      <c r="AG229" s="95" t="str">
        <f t="shared" si="138"/>
        <v>6</v>
      </c>
      <c r="AH229" s="95" t="str">
        <f t="shared" si="139"/>
        <v>3</v>
      </c>
      <c r="AI229" s="95" t="str">
        <f t="shared" si="140"/>
        <v>3</v>
      </c>
      <c r="AJ229" s="95" t="str">
        <f t="shared" si="141"/>
        <v>10</v>
      </c>
      <c r="AK229" s="147"/>
      <c r="AL229" s="150"/>
      <c r="AM229" s="135">
        <v>43556</v>
      </c>
      <c r="AN229" s="93">
        <v>6.1</v>
      </c>
      <c r="AO229" s="93">
        <v>72</v>
      </c>
      <c r="AP229" s="93">
        <v>5.6</v>
      </c>
      <c r="AQ229" s="93">
        <v>7.46</v>
      </c>
      <c r="AR229" s="99">
        <f t="shared" si="142"/>
        <v>6.25</v>
      </c>
      <c r="AS229" s="95" t="str">
        <f t="shared" si="143"/>
        <v>6</v>
      </c>
      <c r="AT229" s="95" t="str">
        <f t="shared" si="144"/>
        <v>6</v>
      </c>
      <c r="AU229" s="95" t="str">
        <f t="shared" si="145"/>
        <v>3</v>
      </c>
      <c r="AV229" s="95" t="str">
        <f t="shared" si="146"/>
        <v>10</v>
      </c>
      <c r="AW229" s="147"/>
      <c r="AX229" s="150"/>
      <c r="AY229" s="135">
        <v>43556</v>
      </c>
      <c r="AZ229" s="93">
        <v>6.7</v>
      </c>
      <c r="BA229" s="93">
        <v>34.4</v>
      </c>
      <c r="BB229" s="93">
        <v>5.8</v>
      </c>
      <c r="BC229" s="93">
        <v>1.91</v>
      </c>
      <c r="BD229" s="99">
        <f t="shared" si="147"/>
        <v>4.5</v>
      </c>
      <c r="BE229" s="95" t="str">
        <f t="shared" si="148"/>
        <v>6</v>
      </c>
      <c r="BF229" s="95" t="str">
        <f t="shared" si="149"/>
        <v>3</v>
      </c>
      <c r="BG229" s="95" t="str">
        <f t="shared" si="150"/>
        <v>3</v>
      </c>
      <c r="BH229" s="95" t="str">
        <f t="shared" si="151"/>
        <v>6</v>
      </c>
      <c r="BI229" s="147"/>
      <c r="BJ229" s="150"/>
      <c r="BK229" s="135">
        <v>43556</v>
      </c>
      <c r="BL229" s="93">
        <v>27.1</v>
      </c>
      <c r="BM229" s="93">
        <v>110</v>
      </c>
      <c r="BN229" s="93">
        <v>4</v>
      </c>
      <c r="BO229" s="93">
        <v>79.6</v>
      </c>
      <c r="BP229" s="99">
        <f t="shared" si="152"/>
        <v>9</v>
      </c>
      <c r="BQ229" s="95" t="str">
        <f t="shared" si="153"/>
        <v>10</v>
      </c>
      <c r="BR229" s="95" t="str">
        <f t="shared" si="154"/>
        <v>10</v>
      </c>
      <c r="BS229" s="95" t="str">
        <f t="shared" si="155"/>
        <v>6</v>
      </c>
      <c r="BT229" s="95" t="str">
        <f t="shared" si="156"/>
        <v>10</v>
      </c>
    </row>
    <row r="230" spans="1:72" ht="16.5">
      <c r="A230" s="147"/>
      <c r="B230" s="150"/>
      <c r="C230" s="135">
        <v>43600</v>
      </c>
      <c r="D230" s="136">
        <v>18.2</v>
      </c>
      <c r="E230" s="136">
        <v>21.6</v>
      </c>
      <c r="F230" s="136">
        <v>4.6</v>
      </c>
      <c r="G230" s="137">
        <v>30.6</v>
      </c>
      <c r="H230" s="99">
        <f>(I230+J230+K230+L230)/4</f>
        <v>6.5</v>
      </c>
      <c r="I230" s="95" t="str">
        <f>IF(D230&lt;=3,"1",IF(D230&lt;5,"3",IF(D230&lt;=15,"6",IF(D230&gt;15,"10"))))</f>
        <v>10</v>
      </c>
      <c r="J230" s="95" t="str">
        <f>IF(E230&lt;=20,"1",IF(E230&lt;=49.9,"3",IF(E230&lt;=100,"6",IF(E230&gt;100,"10"))))</f>
        <v>3</v>
      </c>
      <c r="K230" s="95" t="str">
        <f>IF(F230&gt;=6.5,"1",IF(F230&gt;=4.6,"3",IF(F230&gt;=2,"6",IF(F230&gt;=0,"10"))))</f>
        <v>3</v>
      </c>
      <c r="L230" s="95" t="str">
        <f>IF(G230&lt;=0.5,"1",IF(G230&lt;1,"3",IF(G230&lt;=3,"6",IF(G230&gt;=3,"10"))))</f>
        <v>10</v>
      </c>
      <c r="M230" s="147"/>
      <c r="N230" s="150"/>
      <c r="O230" s="135">
        <v>43600</v>
      </c>
      <c r="P230" s="136">
        <v>13.5</v>
      </c>
      <c r="Q230" s="136">
        <v>33.4</v>
      </c>
      <c r="R230" s="138">
        <v>5</v>
      </c>
      <c r="S230" s="137">
        <v>21.5</v>
      </c>
      <c r="T230" s="99">
        <f t="shared" si="132"/>
        <v>5.5</v>
      </c>
      <c r="U230" s="95" t="str">
        <f t="shared" si="133"/>
        <v>6</v>
      </c>
      <c r="V230" s="95" t="str">
        <f t="shared" si="134"/>
        <v>3</v>
      </c>
      <c r="W230" s="95" t="str">
        <f t="shared" si="135"/>
        <v>3</v>
      </c>
      <c r="X230" s="95" t="str">
        <f t="shared" si="136"/>
        <v>10</v>
      </c>
      <c r="Y230" s="147"/>
      <c r="Z230" s="150"/>
      <c r="AA230" s="135">
        <v>43600</v>
      </c>
      <c r="AB230" s="136">
        <v>12.2</v>
      </c>
      <c r="AC230" s="136">
        <v>33.2</v>
      </c>
      <c r="AD230" s="138">
        <v>5</v>
      </c>
      <c r="AE230" s="137">
        <v>17.9</v>
      </c>
      <c r="AF230" s="99">
        <f t="shared" si="137"/>
        <v>5.5</v>
      </c>
      <c r="AG230" s="95" t="str">
        <f t="shared" si="138"/>
        <v>6</v>
      </c>
      <c r="AH230" s="95" t="str">
        <f t="shared" si="139"/>
        <v>3</v>
      </c>
      <c r="AI230" s="95" t="str">
        <f t="shared" si="140"/>
        <v>3</v>
      </c>
      <c r="AJ230" s="95" t="str">
        <f t="shared" si="141"/>
        <v>10</v>
      </c>
      <c r="AK230" s="147"/>
      <c r="AL230" s="150"/>
      <c r="AM230" s="135">
        <v>43600</v>
      </c>
      <c r="AN230" s="136">
        <v>6.1</v>
      </c>
      <c r="AO230" s="136">
        <v>66.5</v>
      </c>
      <c r="AP230" s="136">
        <v>4.7</v>
      </c>
      <c r="AQ230" s="137">
        <v>5.52</v>
      </c>
      <c r="AR230" s="99">
        <f t="shared" si="142"/>
        <v>6.25</v>
      </c>
      <c r="AS230" s="95" t="str">
        <f t="shared" si="143"/>
        <v>6</v>
      </c>
      <c r="AT230" s="95" t="str">
        <f t="shared" si="144"/>
        <v>6</v>
      </c>
      <c r="AU230" s="95" t="str">
        <f t="shared" si="145"/>
        <v>3</v>
      </c>
      <c r="AV230" s="95" t="str">
        <f t="shared" si="146"/>
        <v>10</v>
      </c>
      <c r="AW230" s="147"/>
      <c r="AX230" s="150"/>
      <c r="AY230" s="135">
        <v>43600</v>
      </c>
      <c r="AZ230" s="136">
        <v>6.3</v>
      </c>
      <c r="BA230" s="136">
        <v>39.1</v>
      </c>
      <c r="BB230" s="138">
        <v>5</v>
      </c>
      <c r="BC230" s="137">
        <v>1.69</v>
      </c>
      <c r="BD230" s="99">
        <f t="shared" si="147"/>
        <v>4.5</v>
      </c>
      <c r="BE230" s="95" t="str">
        <f t="shared" si="148"/>
        <v>6</v>
      </c>
      <c r="BF230" s="95" t="str">
        <f t="shared" si="149"/>
        <v>3</v>
      </c>
      <c r="BG230" s="95" t="str">
        <f t="shared" si="150"/>
        <v>3</v>
      </c>
      <c r="BH230" s="95" t="str">
        <f t="shared" si="151"/>
        <v>6</v>
      </c>
      <c r="BI230" s="147"/>
      <c r="BJ230" s="150"/>
      <c r="BK230" s="135">
        <v>43600</v>
      </c>
      <c r="BL230" s="138">
        <v>61</v>
      </c>
      <c r="BM230" s="136">
        <v>26.1</v>
      </c>
      <c r="BN230" s="136">
        <v>4.6</v>
      </c>
      <c r="BO230" s="137">
        <v>44.1</v>
      </c>
      <c r="BP230" s="99">
        <f t="shared" si="152"/>
        <v>6.5</v>
      </c>
      <c r="BQ230" s="95" t="str">
        <f t="shared" si="153"/>
        <v>10</v>
      </c>
      <c r="BR230" s="95" t="str">
        <f t="shared" si="154"/>
        <v>3</v>
      </c>
      <c r="BS230" s="95" t="str">
        <f t="shared" si="155"/>
        <v>3</v>
      </c>
      <c r="BT230" s="95" t="str">
        <f t="shared" si="156"/>
        <v>10</v>
      </c>
    </row>
    <row r="231" spans="1:72" ht="16.5">
      <c r="A231" s="147"/>
      <c r="B231" s="150"/>
      <c r="C231" s="92">
        <v>43633</v>
      </c>
      <c r="D231" s="93">
        <v>9.6</v>
      </c>
      <c r="E231" s="93">
        <v>25.4</v>
      </c>
      <c r="F231" s="93">
        <v>4.6</v>
      </c>
      <c r="G231" s="93">
        <v>15.6</v>
      </c>
      <c r="H231" s="99">
        <f aca="true" t="shared" si="157" ref="H231:H237">(I231+J231+K231+L231)/4</f>
        <v>5.5</v>
      </c>
      <c r="I231" s="95" t="str">
        <f aca="true" t="shared" si="158" ref="I231:I237">IF(D231&lt;=3,"1",IF(D231&lt;5,"3",IF(D231&lt;=15,"6",IF(D231&gt;15,"10"))))</f>
        <v>6</v>
      </c>
      <c r="J231" s="95" t="str">
        <f aca="true" t="shared" si="159" ref="J231:J237">IF(E231&lt;=20,"1",IF(E231&lt;=49.9,"3",IF(E231&lt;=100,"6",IF(E231&gt;100,"10"))))</f>
        <v>3</v>
      </c>
      <c r="K231" s="95" t="str">
        <f aca="true" t="shared" si="160" ref="K231:K237">IF(F231&gt;=6.5,"1",IF(F231&gt;=4.6,"3",IF(F231&gt;=2,"6",IF(F231&gt;=0,"10"))))</f>
        <v>3</v>
      </c>
      <c r="L231" s="95" t="str">
        <f aca="true" t="shared" si="161" ref="L231:L237">IF(G231&lt;=0.5,"1",IF(G231&lt;1,"3",IF(G231&lt;=3,"6",IF(G231&gt;=3,"10"))))</f>
        <v>10</v>
      </c>
      <c r="M231" s="147"/>
      <c r="N231" s="150"/>
      <c r="O231" s="92">
        <v>43633</v>
      </c>
      <c r="P231" s="93">
        <v>6.8</v>
      </c>
      <c r="Q231" s="93">
        <v>21.1</v>
      </c>
      <c r="R231" s="93">
        <v>5</v>
      </c>
      <c r="S231" s="93">
        <v>11.9</v>
      </c>
      <c r="T231" s="99">
        <f t="shared" si="132"/>
        <v>5.5</v>
      </c>
      <c r="U231" s="95" t="str">
        <f t="shared" si="133"/>
        <v>6</v>
      </c>
      <c r="V231" s="95" t="str">
        <f t="shared" si="134"/>
        <v>3</v>
      </c>
      <c r="W231" s="95" t="str">
        <f t="shared" si="135"/>
        <v>3</v>
      </c>
      <c r="X231" s="95" t="str">
        <f t="shared" si="136"/>
        <v>10</v>
      </c>
      <c r="Y231" s="147"/>
      <c r="Z231" s="150"/>
      <c r="AA231" s="92">
        <v>43633</v>
      </c>
      <c r="AB231" s="93">
        <v>6.2</v>
      </c>
      <c r="AC231" s="93">
        <v>15.6</v>
      </c>
      <c r="AD231" s="93">
        <v>4.9</v>
      </c>
      <c r="AE231" s="93">
        <v>7.56</v>
      </c>
      <c r="AF231" s="99">
        <f t="shared" si="137"/>
        <v>5</v>
      </c>
      <c r="AG231" s="95" t="str">
        <f t="shared" si="138"/>
        <v>6</v>
      </c>
      <c r="AH231" s="95" t="str">
        <f t="shared" si="139"/>
        <v>1</v>
      </c>
      <c r="AI231" s="95" t="str">
        <f t="shared" si="140"/>
        <v>3</v>
      </c>
      <c r="AJ231" s="95" t="str">
        <f t="shared" si="141"/>
        <v>10</v>
      </c>
      <c r="AK231" s="147"/>
      <c r="AL231" s="150"/>
      <c r="AM231" s="92">
        <v>43633</v>
      </c>
      <c r="AN231" s="93">
        <v>6.5</v>
      </c>
      <c r="AO231" s="93">
        <v>32.9</v>
      </c>
      <c r="AP231" s="93">
        <v>4.9</v>
      </c>
      <c r="AQ231" s="93">
        <v>3.51</v>
      </c>
      <c r="AR231" s="99">
        <f t="shared" si="142"/>
        <v>5.5</v>
      </c>
      <c r="AS231" s="95" t="str">
        <f t="shared" si="143"/>
        <v>6</v>
      </c>
      <c r="AT231" s="95" t="str">
        <f t="shared" si="144"/>
        <v>3</v>
      </c>
      <c r="AU231" s="95" t="str">
        <f t="shared" si="145"/>
        <v>3</v>
      </c>
      <c r="AV231" s="95" t="str">
        <f t="shared" si="146"/>
        <v>10</v>
      </c>
      <c r="AW231" s="147"/>
      <c r="AX231" s="150"/>
      <c r="AY231" s="92">
        <v>43633</v>
      </c>
      <c r="AZ231" s="93">
        <v>6.3</v>
      </c>
      <c r="BA231" s="93">
        <v>30.4</v>
      </c>
      <c r="BB231" s="93">
        <v>5.1</v>
      </c>
      <c r="BC231" s="93">
        <v>0.94</v>
      </c>
      <c r="BD231" s="99">
        <f t="shared" si="147"/>
        <v>3.75</v>
      </c>
      <c r="BE231" s="95" t="str">
        <f t="shared" si="148"/>
        <v>6</v>
      </c>
      <c r="BF231" s="95" t="str">
        <f t="shared" si="149"/>
        <v>3</v>
      </c>
      <c r="BG231" s="95" t="str">
        <f t="shared" si="150"/>
        <v>3</v>
      </c>
      <c r="BH231" s="95" t="str">
        <f t="shared" si="151"/>
        <v>3</v>
      </c>
      <c r="BI231" s="147"/>
      <c r="BJ231" s="150"/>
      <c r="BK231" s="92">
        <v>43633</v>
      </c>
      <c r="BL231" s="93">
        <v>106</v>
      </c>
      <c r="BM231" s="93">
        <v>29.9</v>
      </c>
      <c r="BN231" s="93">
        <v>4.9</v>
      </c>
      <c r="BO231" s="93">
        <v>49.9</v>
      </c>
      <c r="BP231" s="99">
        <f t="shared" si="152"/>
        <v>6.5</v>
      </c>
      <c r="BQ231" s="95" t="str">
        <f t="shared" si="153"/>
        <v>10</v>
      </c>
      <c r="BR231" s="95" t="str">
        <f t="shared" si="154"/>
        <v>3</v>
      </c>
      <c r="BS231" s="95" t="str">
        <f t="shared" si="155"/>
        <v>3</v>
      </c>
      <c r="BT231" s="95" t="str">
        <f t="shared" si="156"/>
        <v>10</v>
      </c>
    </row>
    <row r="232" spans="1:72" ht="16.5">
      <c r="A232" s="147"/>
      <c r="B232" s="150"/>
      <c r="C232" s="135">
        <v>43661</v>
      </c>
      <c r="D232" s="139">
        <v>6.4</v>
      </c>
      <c r="E232" s="139">
        <v>17.4</v>
      </c>
      <c r="F232" s="139">
        <v>4.7</v>
      </c>
      <c r="G232" s="140">
        <v>18.8</v>
      </c>
      <c r="H232" s="99">
        <f t="shared" si="157"/>
        <v>5</v>
      </c>
      <c r="I232" s="95" t="str">
        <f t="shared" si="158"/>
        <v>6</v>
      </c>
      <c r="J232" s="95" t="str">
        <f t="shared" si="159"/>
        <v>1</v>
      </c>
      <c r="K232" s="95" t="str">
        <f t="shared" si="160"/>
        <v>3</v>
      </c>
      <c r="L232" s="95" t="str">
        <f t="shared" si="161"/>
        <v>10</v>
      </c>
      <c r="M232" s="147"/>
      <c r="N232" s="150"/>
      <c r="O232" s="135">
        <v>43661</v>
      </c>
      <c r="P232" s="139">
        <v>6.6</v>
      </c>
      <c r="Q232" s="139">
        <v>29.2</v>
      </c>
      <c r="R232" s="139">
        <v>5.3</v>
      </c>
      <c r="S232" s="140">
        <v>13.4</v>
      </c>
      <c r="T232" s="99">
        <f t="shared" si="132"/>
        <v>5.5</v>
      </c>
      <c r="U232" s="95" t="str">
        <f t="shared" si="133"/>
        <v>6</v>
      </c>
      <c r="V232" s="95" t="str">
        <f t="shared" si="134"/>
        <v>3</v>
      </c>
      <c r="W232" s="95" t="str">
        <f t="shared" si="135"/>
        <v>3</v>
      </c>
      <c r="X232" s="95" t="str">
        <f t="shared" si="136"/>
        <v>10</v>
      </c>
      <c r="Y232" s="147"/>
      <c r="Z232" s="150"/>
      <c r="AA232" s="135">
        <v>43661</v>
      </c>
      <c r="AB232" s="139">
        <v>6.1</v>
      </c>
      <c r="AC232" s="139">
        <v>22.6</v>
      </c>
      <c r="AD232" s="139">
        <v>5</v>
      </c>
      <c r="AE232" s="140">
        <v>10.9</v>
      </c>
      <c r="AF232" s="99">
        <f t="shared" si="137"/>
        <v>5.5</v>
      </c>
      <c r="AG232" s="95" t="str">
        <f t="shared" si="138"/>
        <v>6</v>
      </c>
      <c r="AH232" s="95" t="str">
        <f t="shared" si="139"/>
        <v>3</v>
      </c>
      <c r="AI232" s="95" t="str">
        <f t="shared" si="140"/>
        <v>3</v>
      </c>
      <c r="AJ232" s="95" t="str">
        <f t="shared" si="141"/>
        <v>10</v>
      </c>
      <c r="AK232" s="147"/>
      <c r="AL232" s="150"/>
      <c r="AM232" s="135">
        <v>43661</v>
      </c>
      <c r="AN232" s="139">
        <v>6.2</v>
      </c>
      <c r="AO232" s="139">
        <v>30.4</v>
      </c>
      <c r="AP232" s="139">
        <v>5.7</v>
      </c>
      <c r="AQ232" s="140">
        <v>1.01</v>
      </c>
      <c r="AR232" s="99">
        <f t="shared" si="142"/>
        <v>4.5</v>
      </c>
      <c r="AS232" s="95" t="str">
        <f t="shared" si="143"/>
        <v>6</v>
      </c>
      <c r="AT232" s="95" t="str">
        <f t="shared" si="144"/>
        <v>3</v>
      </c>
      <c r="AU232" s="95" t="str">
        <f t="shared" si="145"/>
        <v>3</v>
      </c>
      <c r="AV232" s="95" t="str">
        <f t="shared" si="146"/>
        <v>6</v>
      </c>
      <c r="AW232" s="147"/>
      <c r="AX232" s="150"/>
      <c r="AY232" s="135">
        <v>43661</v>
      </c>
      <c r="AZ232" s="139">
        <v>6.6</v>
      </c>
      <c r="BA232" s="139">
        <v>27.1</v>
      </c>
      <c r="BB232" s="139">
        <v>5.5</v>
      </c>
      <c r="BC232" s="140">
        <v>21</v>
      </c>
      <c r="BD232" s="99">
        <f t="shared" si="147"/>
        <v>5.5</v>
      </c>
      <c r="BE232" s="95" t="str">
        <f t="shared" si="148"/>
        <v>6</v>
      </c>
      <c r="BF232" s="95" t="str">
        <f t="shared" si="149"/>
        <v>3</v>
      </c>
      <c r="BG232" s="95" t="str">
        <f t="shared" si="150"/>
        <v>3</v>
      </c>
      <c r="BH232" s="95" t="str">
        <f t="shared" si="151"/>
        <v>10</v>
      </c>
      <c r="BI232" s="147"/>
      <c r="BJ232" s="150"/>
      <c r="BK232" s="135">
        <v>43661</v>
      </c>
      <c r="BL232" s="139">
        <v>13.5</v>
      </c>
      <c r="BM232" s="139">
        <v>19.2</v>
      </c>
      <c r="BN232" s="139">
        <v>5</v>
      </c>
      <c r="BO232" s="140">
        <v>54.5</v>
      </c>
      <c r="BP232" s="99">
        <f t="shared" si="152"/>
        <v>5</v>
      </c>
      <c r="BQ232" s="95" t="str">
        <f t="shared" si="153"/>
        <v>6</v>
      </c>
      <c r="BR232" s="95" t="str">
        <f t="shared" si="154"/>
        <v>1</v>
      </c>
      <c r="BS232" s="95" t="str">
        <f t="shared" si="155"/>
        <v>3</v>
      </c>
      <c r="BT232" s="95" t="str">
        <f t="shared" si="156"/>
        <v>10</v>
      </c>
    </row>
    <row r="233" spans="1:72" ht="16.5">
      <c r="A233" s="147"/>
      <c r="B233" s="150"/>
      <c r="C233" s="135">
        <v>43700</v>
      </c>
      <c r="D233" s="141">
        <v>9.8</v>
      </c>
      <c r="E233" s="141">
        <v>17.4</v>
      </c>
      <c r="F233" s="141">
        <v>4.6</v>
      </c>
      <c r="G233" s="141">
        <v>15.6</v>
      </c>
      <c r="H233" s="99">
        <f t="shared" si="157"/>
        <v>5</v>
      </c>
      <c r="I233" s="95" t="str">
        <f t="shared" si="158"/>
        <v>6</v>
      </c>
      <c r="J233" s="95" t="str">
        <f t="shared" si="159"/>
        <v>1</v>
      </c>
      <c r="K233" s="95" t="str">
        <f t="shared" si="160"/>
        <v>3</v>
      </c>
      <c r="L233" s="95" t="str">
        <f t="shared" si="161"/>
        <v>10</v>
      </c>
      <c r="M233" s="147"/>
      <c r="N233" s="150"/>
      <c r="O233" s="135">
        <v>43700</v>
      </c>
      <c r="P233" s="141">
        <v>9.4</v>
      </c>
      <c r="Q233" s="141">
        <v>15.8</v>
      </c>
      <c r="R233" s="141">
        <v>4.8</v>
      </c>
      <c r="S233" s="141">
        <v>18.9</v>
      </c>
      <c r="T233" s="99">
        <f t="shared" si="132"/>
        <v>5</v>
      </c>
      <c r="U233" s="95" t="str">
        <f t="shared" si="133"/>
        <v>6</v>
      </c>
      <c r="V233" s="95" t="str">
        <f t="shared" si="134"/>
        <v>1</v>
      </c>
      <c r="W233" s="95" t="str">
        <f t="shared" si="135"/>
        <v>3</v>
      </c>
      <c r="X233" s="95" t="str">
        <f t="shared" si="136"/>
        <v>10</v>
      </c>
      <c r="Y233" s="147"/>
      <c r="Z233" s="150"/>
      <c r="AA233" s="135">
        <v>43700</v>
      </c>
      <c r="AB233" s="141">
        <v>8.6</v>
      </c>
      <c r="AC233" s="141">
        <v>21.4</v>
      </c>
      <c r="AD233" s="142">
        <v>5</v>
      </c>
      <c r="AE233" s="141">
        <v>18.8</v>
      </c>
      <c r="AF233" s="99">
        <f t="shared" si="137"/>
        <v>5.5</v>
      </c>
      <c r="AG233" s="95" t="str">
        <f t="shared" si="138"/>
        <v>6</v>
      </c>
      <c r="AH233" s="95" t="str">
        <f t="shared" si="139"/>
        <v>3</v>
      </c>
      <c r="AI233" s="95" t="str">
        <f t="shared" si="140"/>
        <v>3</v>
      </c>
      <c r="AJ233" s="95" t="str">
        <f t="shared" si="141"/>
        <v>10</v>
      </c>
      <c r="AK233" s="147"/>
      <c r="AL233" s="150"/>
      <c r="AM233" s="135">
        <v>43700</v>
      </c>
      <c r="AN233" s="141">
        <v>12.6</v>
      </c>
      <c r="AO233" s="141">
        <v>19.1</v>
      </c>
      <c r="AP233" s="142">
        <v>5</v>
      </c>
      <c r="AQ233" s="141">
        <v>19.2</v>
      </c>
      <c r="AR233" s="99">
        <f t="shared" si="142"/>
        <v>5</v>
      </c>
      <c r="AS233" s="95" t="str">
        <f t="shared" si="143"/>
        <v>6</v>
      </c>
      <c r="AT233" s="95" t="str">
        <f t="shared" si="144"/>
        <v>1</v>
      </c>
      <c r="AU233" s="95" t="str">
        <f t="shared" si="145"/>
        <v>3</v>
      </c>
      <c r="AV233" s="95" t="str">
        <f t="shared" si="146"/>
        <v>10</v>
      </c>
      <c r="AW233" s="147"/>
      <c r="AX233" s="150"/>
      <c r="AY233" s="135">
        <v>43700</v>
      </c>
      <c r="AZ233" s="141">
        <v>7.4</v>
      </c>
      <c r="BA233" s="141">
        <v>98.8</v>
      </c>
      <c r="BB233" s="141">
        <v>5.9</v>
      </c>
      <c r="BC233" s="141">
        <v>1.36</v>
      </c>
      <c r="BD233" s="99">
        <f t="shared" si="147"/>
        <v>5.25</v>
      </c>
      <c r="BE233" s="95" t="str">
        <f t="shared" si="148"/>
        <v>6</v>
      </c>
      <c r="BF233" s="95" t="str">
        <f t="shared" si="149"/>
        <v>6</v>
      </c>
      <c r="BG233" s="95" t="str">
        <f t="shared" si="150"/>
        <v>3</v>
      </c>
      <c r="BH233" s="95" t="str">
        <f t="shared" si="151"/>
        <v>6</v>
      </c>
      <c r="BI233" s="147"/>
      <c r="BJ233" s="150"/>
      <c r="BK233" s="135">
        <v>43700</v>
      </c>
      <c r="BL233" s="141">
        <v>10.3</v>
      </c>
      <c r="BM233" s="142">
        <v>11</v>
      </c>
      <c r="BN233" s="141">
        <v>4.4</v>
      </c>
      <c r="BO233" s="141">
        <v>25.1</v>
      </c>
      <c r="BP233" s="99">
        <f t="shared" si="152"/>
        <v>5.75</v>
      </c>
      <c r="BQ233" s="95" t="str">
        <f t="shared" si="153"/>
        <v>6</v>
      </c>
      <c r="BR233" s="95" t="str">
        <f t="shared" si="154"/>
        <v>1</v>
      </c>
      <c r="BS233" s="95" t="str">
        <f t="shared" si="155"/>
        <v>6</v>
      </c>
      <c r="BT233" s="95" t="str">
        <f t="shared" si="156"/>
        <v>10</v>
      </c>
    </row>
    <row r="234" spans="1:72" ht="16.5">
      <c r="A234" s="147"/>
      <c r="B234" s="150"/>
      <c r="C234" s="122">
        <v>43714</v>
      </c>
      <c r="D234" s="93">
        <v>20.6</v>
      </c>
      <c r="E234" s="93">
        <v>24</v>
      </c>
      <c r="F234" s="93">
        <v>4.9</v>
      </c>
      <c r="G234" s="93">
        <v>5.56</v>
      </c>
      <c r="H234" s="99">
        <f t="shared" si="157"/>
        <v>6.5</v>
      </c>
      <c r="I234" s="95" t="str">
        <f t="shared" si="158"/>
        <v>10</v>
      </c>
      <c r="J234" s="95" t="str">
        <f t="shared" si="159"/>
        <v>3</v>
      </c>
      <c r="K234" s="95" t="str">
        <f t="shared" si="160"/>
        <v>3</v>
      </c>
      <c r="L234" s="95" t="str">
        <f t="shared" si="161"/>
        <v>10</v>
      </c>
      <c r="M234" s="147"/>
      <c r="N234" s="150"/>
      <c r="O234" s="122">
        <v>43714</v>
      </c>
      <c r="P234" s="93">
        <v>20.7</v>
      </c>
      <c r="Q234" s="93">
        <v>23.2</v>
      </c>
      <c r="R234" s="93">
        <v>5.2</v>
      </c>
      <c r="S234" s="93">
        <v>6.73</v>
      </c>
      <c r="T234" s="99">
        <f t="shared" si="132"/>
        <v>6.5</v>
      </c>
      <c r="U234" s="95" t="str">
        <f t="shared" si="133"/>
        <v>10</v>
      </c>
      <c r="V234" s="95" t="str">
        <f t="shared" si="134"/>
        <v>3</v>
      </c>
      <c r="W234" s="95" t="str">
        <f t="shared" si="135"/>
        <v>3</v>
      </c>
      <c r="X234" s="95" t="str">
        <f t="shared" si="136"/>
        <v>10</v>
      </c>
      <c r="Y234" s="147"/>
      <c r="Z234" s="150"/>
      <c r="AA234" s="122">
        <v>43714</v>
      </c>
      <c r="AB234" s="93">
        <v>34.3</v>
      </c>
      <c r="AC234" s="93">
        <v>28.5</v>
      </c>
      <c r="AD234" s="93">
        <v>5.1</v>
      </c>
      <c r="AE234" s="93">
        <v>6.3</v>
      </c>
      <c r="AF234" s="99">
        <f t="shared" si="137"/>
        <v>6.5</v>
      </c>
      <c r="AG234" s="95" t="str">
        <f t="shared" si="138"/>
        <v>10</v>
      </c>
      <c r="AH234" s="95" t="str">
        <f t="shared" si="139"/>
        <v>3</v>
      </c>
      <c r="AI234" s="95" t="str">
        <f t="shared" si="140"/>
        <v>3</v>
      </c>
      <c r="AJ234" s="95" t="str">
        <f t="shared" si="141"/>
        <v>10</v>
      </c>
      <c r="AK234" s="147"/>
      <c r="AL234" s="150"/>
      <c r="AM234" s="122">
        <v>43714</v>
      </c>
      <c r="AN234" s="93">
        <v>21.8</v>
      </c>
      <c r="AO234" s="93">
        <v>12.8</v>
      </c>
      <c r="AP234" s="93">
        <v>4.8</v>
      </c>
      <c r="AQ234" s="93">
        <v>8.45</v>
      </c>
      <c r="AR234" s="99">
        <f t="shared" si="142"/>
        <v>6</v>
      </c>
      <c r="AS234" s="95" t="str">
        <f t="shared" si="143"/>
        <v>10</v>
      </c>
      <c r="AT234" s="95" t="str">
        <f t="shared" si="144"/>
        <v>1</v>
      </c>
      <c r="AU234" s="95" t="str">
        <f t="shared" si="145"/>
        <v>3</v>
      </c>
      <c r="AV234" s="95" t="str">
        <f t="shared" si="146"/>
        <v>10</v>
      </c>
      <c r="AW234" s="147"/>
      <c r="AX234" s="150"/>
      <c r="AY234" s="122">
        <v>43714</v>
      </c>
      <c r="AZ234" s="93">
        <v>20.9</v>
      </c>
      <c r="BA234" s="93">
        <v>14</v>
      </c>
      <c r="BB234" s="93">
        <v>5.5</v>
      </c>
      <c r="BC234" s="93">
        <v>1.1</v>
      </c>
      <c r="BD234" s="99">
        <f t="shared" si="147"/>
        <v>5</v>
      </c>
      <c r="BE234" s="95" t="str">
        <f t="shared" si="148"/>
        <v>10</v>
      </c>
      <c r="BF234" s="95" t="str">
        <f t="shared" si="149"/>
        <v>1</v>
      </c>
      <c r="BG234" s="95" t="str">
        <f t="shared" si="150"/>
        <v>3</v>
      </c>
      <c r="BH234" s="95" t="str">
        <f t="shared" si="151"/>
        <v>6</v>
      </c>
      <c r="BI234" s="147"/>
      <c r="BJ234" s="150"/>
      <c r="BK234" s="122">
        <v>43714</v>
      </c>
      <c r="BL234" s="93">
        <v>49.2</v>
      </c>
      <c r="BM234" s="93">
        <v>12.2</v>
      </c>
      <c r="BN234" s="93">
        <v>5.4</v>
      </c>
      <c r="BO234" s="93">
        <v>24.3</v>
      </c>
      <c r="BP234" s="99">
        <f t="shared" si="152"/>
        <v>6</v>
      </c>
      <c r="BQ234" s="95" t="str">
        <f t="shared" si="153"/>
        <v>10</v>
      </c>
      <c r="BR234" s="95" t="str">
        <f t="shared" si="154"/>
        <v>1</v>
      </c>
      <c r="BS234" s="95" t="str">
        <f t="shared" si="155"/>
        <v>3</v>
      </c>
      <c r="BT234" s="95" t="str">
        <f t="shared" si="156"/>
        <v>10</v>
      </c>
    </row>
    <row r="235" spans="1:72" ht="19.5" customHeight="1">
      <c r="A235" s="147"/>
      <c r="B235" s="150"/>
      <c r="C235" s="122">
        <v>43743</v>
      </c>
      <c r="D235" s="123">
        <v>12.4</v>
      </c>
      <c r="E235" s="123">
        <v>19</v>
      </c>
      <c r="F235" s="123">
        <v>5.5</v>
      </c>
      <c r="G235" s="123">
        <v>9.68</v>
      </c>
      <c r="H235" s="99">
        <f t="shared" si="157"/>
        <v>5</v>
      </c>
      <c r="I235" s="95" t="str">
        <f t="shared" si="158"/>
        <v>6</v>
      </c>
      <c r="J235" s="95" t="str">
        <f t="shared" si="159"/>
        <v>1</v>
      </c>
      <c r="K235" s="95" t="str">
        <f t="shared" si="160"/>
        <v>3</v>
      </c>
      <c r="L235" s="95" t="str">
        <f t="shared" si="161"/>
        <v>10</v>
      </c>
      <c r="M235" s="147"/>
      <c r="N235" s="150"/>
      <c r="O235" s="122">
        <v>43743</v>
      </c>
      <c r="P235" s="123">
        <v>13.8</v>
      </c>
      <c r="Q235" s="123">
        <v>15.5</v>
      </c>
      <c r="R235" s="123">
        <v>5.1</v>
      </c>
      <c r="S235" s="123">
        <v>16.5</v>
      </c>
      <c r="T235" s="99">
        <f t="shared" si="132"/>
        <v>5</v>
      </c>
      <c r="U235" s="95" t="str">
        <f t="shared" si="133"/>
        <v>6</v>
      </c>
      <c r="V235" s="95" t="str">
        <f t="shared" si="134"/>
        <v>1</v>
      </c>
      <c r="W235" s="95" t="str">
        <f t="shared" si="135"/>
        <v>3</v>
      </c>
      <c r="X235" s="95" t="str">
        <f t="shared" si="136"/>
        <v>10</v>
      </c>
      <c r="Y235" s="147"/>
      <c r="Z235" s="150"/>
      <c r="AA235" s="122">
        <v>43743</v>
      </c>
      <c r="AB235" s="123">
        <v>13.3</v>
      </c>
      <c r="AC235" s="123">
        <v>24.5</v>
      </c>
      <c r="AD235" s="123">
        <v>5.6</v>
      </c>
      <c r="AE235" s="123">
        <v>16.5</v>
      </c>
      <c r="AF235" s="99">
        <f t="shared" si="137"/>
        <v>5.5</v>
      </c>
      <c r="AG235" s="95" t="str">
        <f t="shared" si="138"/>
        <v>6</v>
      </c>
      <c r="AH235" s="95" t="str">
        <f t="shared" si="139"/>
        <v>3</v>
      </c>
      <c r="AI235" s="95" t="str">
        <f t="shared" si="140"/>
        <v>3</v>
      </c>
      <c r="AJ235" s="95" t="str">
        <f t="shared" si="141"/>
        <v>10</v>
      </c>
      <c r="AK235" s="147"/>
      <c r="AL235" s="150"/>
      <c r="AM235" s="122">
        <v>43743</v>
      </c>
      <c r="AN235" s="123">
        <v>14</v>
      </c>
      <c r="AO235" s="123">
        <v>31.5</v>
      </c>
      <c r="AP235" s="123">
        <v>5.4</v>
      </c>
      <c r="AQ235" s="123">
        <v>13.5</v>
      </c>
      <c r="AR235" s="99">
        <f t="shared" si="142"/>
        <v>5.5</v>
      </c>
      <c r="AS235" s="95" t="str">
        <f t="shared" si="143"/>
        <v>6</v>
      </c>
      <c r="AT235" s="95" t="str">
        <f t="shared" si="144"/>
        <v>3</v>
      </c>
      <c r="AU235" s="95" t="str">
        <f t="shared" si="145"/>
        <v>3</v>
      </c>
      <c r="AV235" s="95" t="str">
        <f t="shared" si="146"/>
        <v>10</v>
      </c>
      <c r="AW235" s="147"/>
      <c r="AX235" s="150"/>
      <c r="AY235" s="122">
        <v>43743</v>
      </c>
      <c r="AZ235" s="123">
        <v>13.2</v>
      </c>
      <c r="BA235" s="123">
        <v>162</v>
      </c>
      <c r="BB235" s="123">
        <v>5.1</v>
      </c>
      <c r="BC235" s="123">
        <v>1.21</v>
      </c>
      <c r="BD235" s="99">
        <f t="shared" si="147"/>
        <v>6.25</v>
      </c>
      <c r="BE235" s="95" t="str">
        <f t="shared" si="148"/>
        <v>6</v>
      </c>
      <c r="BF235" s="95" t="str">
        <f t="shared" si="149"/>
        <v>10</v>
      </c>
      <c r="BG235" s="95" t="str">
        <f t="shared" si="150"/>
        <v>3</v>
      </c>
      <c r="BH235" s="95" t="str">
        <f t="shared" si="151"/>
        <v>6</v>
      </c>
      <c r="BI235" s="147"/>
      <c r="BJ235" s="150"/>
      <c r="BK235" s="122">
        <v>43743</v>
      </c>
      <c r="BL235" s="123">
        <v>29</v>
      </c>
      <c r="BM235" s="123">
        <v>8.5</v>
      </c>
      <c r="BN235" s="123">
        <v>4.5</v>
      </c>
      <c r="BO235" s="123">
        <v>25.9</v>
      </c>
      <c r="BP235" s="99">
        <f t="shared" si="152"/>
        <v>6.75</v>
      </c>
      <c r="BQ235" s="95" t="str">
        <f t="shared" si="153"/>
        <v>10</v>
      </c>
      <c r="BR235" s="95" t="str">
        <f t="shared" si="154"/>
        <v>1</v>
      </c>
      <c r="BS235" s="95" t="str">
        <f t="shared" si="155"/>
        <v>6</v>
      </c>
      <c r="BT235" s="95" t="str">
        <f t="shared" si="156"/>
        <v>10</v>
      </c>
    </row>
    <row r="236" spans="1:72" ht="16.5">
      <c r="A236" s="147"/>
      <c r="B236" s="150"/>
      <c r="C236" s="122">
        <v>43780</v>
      </c>
      <c r="D236" s="93">
        <v>9.6</v>
      </c>
      <c r="E236" s="93">
        <v>17.8</v>
      </c>
      <c r="F236" s="93">
        <v>5.2</v>
      </c>
      <c r="G236" s="93">
        <v>22.8</v>
      </c>
      <c r="H236" s="99">
        <f t="shared" si="157"/>
        <v>5</v>
      </c>
      <c r="I236" s="95" t="str">
        <f t="shared" si="158"/>
        <v>6</v>
      </c>
      <c r="J236" s="95" t="str">
        <f t="shared" si="159"/>
        <v>1</v>
      </c>
      <c r="K236" s="95" t="str">
        <f t="shared" si="160"/>
        <v>3</v>
      </c>
      <c r="L236" s="95" t="str">
        <f t="shared" si="161"/>
        <v>10</v>
      </c>
      <c r="M236" s="147"/>
      <c r="N236" s="150"/>
      <c r="O236" s="122">
        <v>43780</v>
      </c>
      <c r="P236" s="93">
        <v>10.1</v>
      </c>
      <c r="Q236" s="93">
        <v>23.2</v>
      </c>
      <c r="R236" s="93">
        <v>5.2</v>
      </c>
      <c r="S236" s="93">
        <v>26.3</v>
      </c>
      <c r="T236" s="99">
        <f t="shared" si="132"/>
        <v>5.5</v>
      </c>
      <c r="U236" s="95" t="str">
        <f t="shared" si="133"/>
        <v>6</v>
      </c>
      <c r="V236" s="95" t="str">
        <f t="shared" si="134"/>
        <v>3</v>
      </c>
      <c r="W236" s="95" t="str">
        <f t="shared" si="135"/>
        <v>3</v>
      </c>
      <c r="X236" s="95" t="str">
        <f t="shared" si="136"/>
        <v>10</v>
      </c>
      <c r="Y236" s="147"/>
      <c r="Z236" s="150"/>
      <c r="AA236" s="122">
        <v>43780</v>
      </c>
      <c r="AB236" s="93">
        <v>9.9</v>
      </c>
      <c r="AC236" s="93">
        <v>51.5</v>
      </c>
      <c r="AD236" s="93">
        <v>5.1</v>
      </c>
      <c r="AE236" s="93">
        <v>19.7</v>
      </c>
      <c r="AF236" s="99">
        <f t="shared" si="137"/>
        <v>6.25</v>
      </c>
      <c r="AG236" s="95" t="str">
        <f t="shared" si="138"/>
        <v>6</v>
      </c>
      <c r="AH236" s="95" t="str">
        <f t="shared" si="139"/>
        <v>6</v>
      </c>
      <c r="AI236" s="95" t="str">
        <f t="shared" si="140"/>
        <v>3</v>
      </c>
      <c r="AJ236" s="95" t="str">
        <f t="shared" si="141"/>
        <v>10</v>
      </c>
      <c r="AK236" s="147"/>
      <c r="AL236" s="150"/>
      <c r="AM236" s="122">
        <v>43780</v>
      </c>
      <c r="AN236" s="93">
        <v>10.5</v>
      </c>
      <c r="AO236" s="93">
        <v>121</v>
      </c>
      <c r="AP236" s="93">
        <v>5.3</v>
      </c>
      <c r="AQ236" s="93">
        <v>5.35</v>
      </c>
      <c r="AR236" s="99">
        <f t="shared" si="142"/>
        <v>7.25</v>
      </c>
      <c r="AS236" s="95" t="str">
        <f t="shared" si="143"/>
        <v>6</v>
      </c>
      <c r="AT236" s="95" t="str">
        <f t="shared" si="144"/>
        <v>10</v>
      </c>
      <c r="AU236" s="95" t="str">
        <f t="shared" si="145"/>
        <v>3</v>
      </c>
      <c r="AV236" s="95" t="str">
        <f t="shared" si="146"/>
        <v>10</v>
      </c>
      <c r="AW236" s="147"/>
      <c r="AX236" s="150"/>
      <c r="AY236" s="122">
        <v>43780</v>
      </c>
      <c r="AZ236" s="93">
        <v>8.9</v>
      </c>
      <c r="BA236" s="93">
        <v>33.2</v>
      </c>
      <c r="BB236" s="93">
        <v>5.9</v>
      </c>
      <c r="BC236" s="93">
        <v>3.57</v>
      </c>
      <c r="BD236" s="99">
        <f t="shared" si="147"/>
        <v>5.5</v>
      </c>
      <c r="BE236" s="95" t="str">
        <f t="shared" si="148"/>
        <v>6</v>
      </c>
      <c r="BF236" s="95" t="str">
        <f t="shared" si="149"/>
        <v>3</v>
      </c>
      <c r="BG236" s="95" t="str">
        <f t="shared" si="150"/>
        <v>3</v>
      </c>
      <c r="BH236" s="95" t="str">
        <f t="shared" si="151"/>
        <v>10</v>
      </c>
      <c r="BI236" s="147"/>
      <c r="BJ236" s="150"/>
      <c r="BK236" s="122">
        <v>43780</v>
      </c>
      <c r="BL236" s="93">
        <v>10.4</v>
      </c>
      <c r="BM236" s="93">
        <v>24.8</v>
      </c>
      <c r="BN236" s="93">
        <v>5.3</v>
      </c>
      <c r="BO236" s="93">
        <v>41.7</v>
      </c>
      <c r="BP236" s="99">
        <f t="shared" si="152"/>
        <v>5.5</v>
      </c>
      <c r="BQ236" s="95" t="str">
        <f t="shared" si="153"/>
        <v>6</v>
      </c>
      <c r="BR236" s="95" t="str">
        <f t="shared" si="154"/>
        <v>3</v>
      </c>
      <c r="BS236" s="95" t="str">
        <f t="shared" si="155"/>
        <v>3</v>
      </c>
      <c r="BT236" s="95" t="str">
        <f t="shared" si="156"/>
        <v>10</v>
      </c>
    </row>
    <row r="237" spans="1:72" ht="17.25" thickBot="1">
      <c r="A237" s="148"/>
      <c r="B237" s="151"/>
      <c r="C237" s="124">
        <v>43809</v>
      </c>
      <c r="D237" s="126">
        <v>29.2</v>
      </c>
      <c r="E237" s="126">
        <v>32.8</v>
      </c>
      <c r="F237" s="126">
        <v>5.1</v>
      </c>
      <c r="G237" s="126">
        <v>30.4</v>
      </c>
      <c r="H237" s="127">
        <f t="shared" si="157"/>
        <v>6.5</v>
      </c>
      <c r="I237" s="128" t="str">
        <f t="shared" si="158"/>
        <v>10</v>
      </c>
      <c r="J237" s="128" t="str">
        <f t="shared" si="159"/>
        <v>3</v>
      </c>
      <c r="K237" s="95" t="str">
        <f t="shared" si="160"/>
        <v>3</v>
      </c>
      <c r="L237" s="95" t="str">
        <f t="shared" si="161"/>
        <v>10</v>
      </c>
      <c r="M237" s="148"/>
      <c r="N237" s="151"/>
      <c r="O237" s="124">
        <v>43809</v>
      </c>
      <c r="P237" s="126">
        <v>28</v>
      </c>
      <c r="Q237" s="126">
        <v>31.2</v>
      </c>
      <c r="R237" s="126">
        <v>4.9</v>
      </c>
      <c r="S237" s="126">
        <v>49.6</v>
      </c>
      <c r="T237" s="127">
        <f t="shared" si="132"/>
        <v>6.5</v>
      </c>
      <c r="U237" s="128" t="str">
        <f t="shared" si="133"/>
        <v>10</v>
      </c>
      <c r="V237" s="128" t="str">
        <f t="shared" si="134"/>
        <v>3</v>
      </c>
      <c r="W237" s="95" t="str">
        <f t="shared" si="135"/>
        <v>3</v>
      </c>
      <c r="X237" s="95" t="str">
        <f t="shared" si="136"/>
        <v>10</v>
      </c>
      <c r="Y237" s="148"/>
      <c r="Z237" s="151"/>
      <c r="AA237" s="124">
        <v>43809</v>
      </c>
      <c r="AB237" s="126">
        <v>8</v>
      </c>
      <c r="AC237" s="126">
        <v>23.6</v>
      </c>
      <c r="AD237" s="126">
        <v>5.1</v>
      </c>
      <c r="AE237" s="126">
        <v>27</v>
      </c>
      <c r="AF237" s="127">
        <f t="shared" si="137"/>
        <v>5.5</v>
      </c>
      <c r="AG237" s="128" t="str">
        <f t="shared" si="138"/>
        <v>6</v>
      </c>
      <c r="AH237" s="128" t="str">
        <f t="shared" si="139"/>
        <v>3</v>
      </c>
      <c r="AI237" s="95" t="str">
        <f t="shared" si="140"/>
        <v>3</v>
      </c>
      <c r="AJ237" s="95" t="str">
        <f t="shared" si="141"/>
        <v>10</v>
      </c>
      <c r="AK237" s="148"/>
      <c r="AL237" s="151"/>
      <c r="AM237" s="124">
        <v>43809</v>
      </c>
      <c r="AN237" s="126">
        <v>7.3</v>
      </c>
      <c r="AO237" s="126">
        <v>60.4</v>
      </c>
      <c r="AP237" s="126">
        <v>5.3</v>
      </c>
      <c r="AQ237" s="126">
        <v>8.55</v>
      </c>
      <c r="AR237" s="127">
        <f t="shared" si="142"/>
        <v>6.25</v>
      </c>
      <c r="AS237" s="128" t="str">
        <f t="shared" si="143"/>
        <v>6</v>
      </c>
      <c r="AT237" s="128" t="str">
        <f t="shared" si="144"/>
        <v>6</v>
      </c>
      <c r="AU237" s="95" t="str">
        <f t="shared" si="145"/>
        <v>3</v>
      </c>
      <c r="AV237" s="95" t="str">
        <f t="shared" si="146"/>
        <v>10</v>
      </c>
      <c r="AW237" s="148"/>
      <c r="AX237" s="151"/>
      <c r="AY237" s="124">
        <v>43809</v>
      </c>
      <c r="AZ237" s="126">
        <v>6.7</v>
      </c>
      <c r="BA237" s="126">
        <v>33.4</v>
      </c>
      <c r="BB237" s="126">
        <v>5.9</v>
      </c>
      <c r="BC237" s="126">
        <v>0.49</v>
      </c>
      <c r="BD237" s="99">
        <f t="shared" si="147"/>
        <v>3.25</v>
      </c>
      <c r="BE237" s="128" t="str">
        <f t="shared" si="148"/>
        <v>6</v>
      </c>
      <c r="BF237" s="128" t="str">
        <f t="shared" si="149"/>
        <v>3</v>
      </c>
      <c r="BG237" s="95" t="str">
        <f t="shared" si="150"/>
        <v>3</v>
      </c>
      <c r="BH237" s="95" t="str">
        <f t="shared" si="151"/>
        <v>1</v>
      </c>
      <c r="BI237" s="148"/>
      <c r="BJ237" s="151"/>
      <c r="BK237" s="124">
        <v>43809</v>
      </c>
      <c r="BL237" s="126">
        <v>13.9</v>
      </c>
      <c r="BM237" s="126">
        <v>12.2</v>
      </c>
      <c r="BN237" s="126">
        <v>5.4</v>
      </c>
      <c r="BO237" s="126">
        <v>28.2</v>
      </c>
      <c r="BP237" s="127">
        <f t="shared" si="152"/>
        <v>5</v>
      </c>
      <c r="BQ237" s="128" t="str">
        <f t="shared" si="153"/>
        <v>6</v>
      </c>
      <c r="BR237" s="128" t="str">
        <f t="shared" si="154"/>
        <v>1</v>
      </c>
      <c r="BS237" s="95" t="str">
        <f t="shared" si="155"/>
        <v>3</v>
      </c>
      <c r="BT237" s="95" t="str">
        <f t="shared" si="156"/>
        <v>10</v>
      </c>
    </row>
    <row r="238" spans="1:72" ht="18" thickBot="1" thickTop="1">
      <c r="A238" s="104">
        <v>108</v>
      </c>
      <c r="B238" s="105" t="s">
        <v>10</v>
      </c>
      <c r="C238" s="106" t="s">
        <v>15</v>
      </c>
      <c r="D238" s="107">
        <f>AVERAGE(D226:D237)</f>
        <v>19.85833333333333</v>
      </c>
      <c r="E238" s="107">
        <f>AVERAGE(E226:E237)</f>
        <v>23.525000000000002</v>
      </c>
      <c r="F238" s="107">
        <f>AVERAGE(F226:F237)</f>
        <v>4.8083333333333345</v>
      </c>
      <c r="G238" s="107">
        <f>AVERAGE(G226:G237)</f>
        <v>25.261666666666667</v>
      </c>
      <c r="H238" s="107">
        <f>AVERAGE(H226:H237)</f>
        <v>5.854166666666667</v>
      </c>
      <c r="I238" s="125" t="str">
        <f>IF(D238&lt;3,"1",IF(D238&lt;5,"3",IF(D238&lt;=15,"6",IF(D238&gt;15,"10"))))</f>
        <v>10</v>
      </c>
      <c r="J238" s="125" t="str">
        <f>IF(E238&lt;20,"1",IF(E238&lt;=49,"3",IF(E238&lt;=100,"6",IF(E238&gt;100,"10"))))</f>
        <v>3</v>
      </c>
      <c r="K238" s="109" t="str">
        <f>IF(F238&gt;6.5,"1",IF(F238&gt;=4.6,"3",IF(F238&gt;=2,"6",IF(F238&gt;=0,"10"))))</f>
        <v>3</v>
      </c>
      <c r="L238" s="109" t="str">
        <f>IF(G238&lt;0.5,"1",IF(G238&lt;1,"3",IF(G238&lt;=3,"6",IF(G238&gt;=3,"10"))))</f>
        <v>10</v>
      </c>
      <c r="M238" s="104">
        <v>108</v>
      </c>
      <c r="N238" s="105" t="s">
        <v>10</v>
      </c>
      <c r="O238" s="106" t="s">
        <v>15</v>
      </c>
      <c r="P238" s="107">
        <f>AVERAGE(P226:P237)</f>
        <v>17.00833333333333</v>
      </c>
      <c r="Q238" s="107">
        <f>AVERAGE(Q226:Q237)</f>
        <v>25.875</v>
      </c>
      <c r="R238" s="107">
        <f>AVERAGE(R226:R237)</f>
        <v>5.016666666666667</v>
      </c>
      <c r="S238" s="107">
        <f>AVERAGE(S226:S237)</f>
        <v>24.102500000000003</v>
      </c>
      <c r="T238" s="107">
        <f>AVERAGE(T226:T237)</f>
        <v>5.854166666666667</v>
      </c>
      <c r="U238" s="125" t="str">
        <f>IF(P238&lt;3,"1",IF(P238&lt;5,"3",IF(P238&lt;=15,"6",IF(P238&gt;15,"10"))))</f>
        <v>10</v>
      </c>
      <c r="V238" s="125" t="str">
        <f>IF(Q238&lt;20,"1",IF(Q238&lt;=49,"3",IF(Q238&lt;=100,"6",IF(Q238&gt;100,"10"))))</f>
        <v>3</v>
      </c>
      <c r="W238" s="109" t="str">
        <f>IF(R238&gt;6.5,"1",IF(R238&gt;=4.6,"3",IF(R238&gt;=2,"6",IF(R238&gt;=0,"10"))))</f>
        <v>3</v>
      </c>
      <c r="X238" s="109" t="str">
        <f>IF(S238&lt;0.5,"1",IF(S238&lt;1,"3",IF(S238&lt;=3,"6",IF(S238&gt;=3,"10"))))</f>
        <v>10</v>
      </c>
      <c r="Y238" s="104">
        <v>108</v>
      </c>
      <c r="Z238" s="105" t="s">
        <v>10</v>
      </c>
      <c r="AA238" s="106" t="s">
        <v>15</v>
      </c>
      <c r="AB238" s="107">
        <f>AVERAGE(AB226:AB237)</f>
        <v>13.91666666666667</v>
      </c>
      <c r="AC238" s="107">
        <f>AVERAGE(AC226:AC237)</f>
        <v>29.416666666666668</v>
      </c>
      <c r="AD238" s="107">
        <f>AVERAGE(AD226:AD237)</f>
        <v>5.358333333333333</v>
      </c>
      <c r="AE238" s="107">
        <f>AVERAGE(AE226:AE237)</f>
        <v>18.48</v>
      </c>
      <c r="AF238" s="107">
        <f>AVERAGE(AF226:AF237)</f>
        <v>5.729166666666667</v>
      </c>
      <c r="AG238" s="125" t="str">
        <f>IF(AB238&lt;3,"1",IF(AB238&lt;5,"3",IF(AB238&lt;=15,"6",IF(AB238&gt;15,"10"))))</f>
        <v>6</v>
      </c>
      <c r="AH238" s="125" t="str">
        <f>IF(AC238&lt;20,"1",IF(AC238&lt;=49,"3",IF(AC238&lt;=100,"6",IF(AC238&gt;100,"10"))))</f>
        <v>3</v>
      </c>
      <c r="AI238" s="109" t="str">
        <f>IF(AD238&gt;6.5,"1",IF(AD238&gt;=4.6,"3",IF(AD238&gt;=2,"6",IF(AD238&gt;=0,"10"))))</f>
        <v>3</v>
      </c>
      <c r="AJ238" s="109" t="str">
        <f>IF(AE238&lt;0.5,"1",IF(AE238&lt;1,"3",IF(AE238&lt;=3,"6",IF(AE238&gt;=3,"10"))))</f>
        <v>10</v>
      </c>
      <c r="AK238" s="104">
        <v>108</v>
      </c>
      <c r="AL238" s="105" t="s">
        <v>10</v>
      </c>
      <c r="AM238" s="106" t="s">
        <v>15</v>
      </c>
      <c r="AN238" s="107">
        <f>AVERAGE(AN226:AN237)</f>
        <v>10.158333333333333</v>
      </c>
      <c r="AO238" s="107">
        <f>AVERAGE(AO226:AO237)</f>
        <v>49.24166666666667</v>
      </c>
      <c r="AP238" s="107">
        <f>AVERAGE(AP226:AP237)</f>
        <v>5.5</v>
      </c>
      <c r="AQ238" s="107">
        <f>AVERAGE(AQ226:AQ237)</f>
        <v>9.679166666666665</v>
      </c>
      <c r="AR238" s="107">
        <f>AVERAGE(AR226:AR237)</f>
        <v>5.729166666666667</v>
      </c>
      <c r="AS238" s="125" t="str">
        <f>IF(AN238&lt;3,"1",IF(AN238&lt;5,"3",IF(AN238&lt;=15,"6",IF(AN238&gt;15,"10"))))</f>
        <v>6</v>
      </c>
      <c r="AT238" s="125" t="str">
        <f>IF(AO238&lt;20,"1",IF(AO238&lt;=49,"3",IF(AO238&lt;=100,"6",IF(AO238&gt;100,"10"))))</f>
        <v>6</v>
      </c>
      <c r="AU238" s="109" t="str">
        <f>IF(AP238&gt;6.5,"1",IF(AP238&gt;=4.6,"3",IF(AP238&gt;=2,"6",IF(AP238&gt;=0,"10"))))</f>
        <v>3</v>
      </c>
      <c r="AV238" s="109" t="str">
        <f>IF(AQ238&lt;0.5,"1",IF(AQ238&lt;1,"3",IF(AQ238&lt;=3,"6",IF(AQ238&gt;=3,"10"))))</f>
        <v>10</v>
      </c>
      <c r="AW238" s="104">
        <v>108</v>
      </c>
      <c r="AX238" s="105" t="s">
        <v>10</v>
      </c>
      <c r="AY238" s="106" t="s">
        <v>15</v>
      </c>
      <c r="AZ238" s="107">
        <f>AVERAGE(AZ226:AZ237)</f>
        <v>8.55</v>
      </c>
      <c r="BA238" s="107">
        <f>AVERAGE(BA226:BA237)</f>
        <v>55.46666666666667</v>
      </c>
      <c r="BB238" s="107">
        <f>AVERAGE(BB226:BB237)</f>
        <v>5.858333333333334</v>
      </c>
      <c r="BC238" s="107">
        <f>AVERAGE(BC226:BC237)</f>
        <v>3.1666666666666665</v>
      </c>
      <c r="BD238" s="107">
        <f>AVERAGE(BD226:BD237)</f>
        <v>4.75</v>
      </c>
      <c r="BE238" s="125" t="str">
        <f>IF(AZ238&lt;3,"1",IF(AZ238&lt;5,"3",IF(AZ238&lt;=15,"6",IF(AZ238&gt;15,"10"))))</f>
        <v>6</v>
      </c>
      <c r="BF238" s="125" t="str">
        <f>IF(BA238&lt;20,"1",IF(BA238&lt;=49,"3",IF(BA238&lt;=100,"6",IF(BA238&gt;100,"10"))))</f>
        <v>6</v>
      </c>
      <c r="BG238" s="109" t="str">
        <f>IF(BB238&gt;6.5,"1",IF(BB238&gt;=4.6,"3",IF(BB238&gt;=2,"6",IF(BB238&gt;=0,"10"))))</f>
        <v>3</v>
      </c>
      <c r="BH238" s="109" t="str">
        <f>IF(BC238&lt;0.5,"1",IF(BC238&lt;1,"3",IF(BC238&lt;=3,"6",IF(BC238&gt;=3,"10"))))</f>
        <v>10</v>
      </c>
      <c r="BI238" s="104">
        <v>108</v>
      </c>
      <c r="BJ238" s="105" t="s">
        <v>10</v>
      </c>
      <c r="BK238" s="106" t="s">
        <v>15</v>
      </c>
      <c r="BL238" s="107">
        <f>AVERAGE(BL226:BL237)</f>
        <v>36.00833333333333</v>
      </c>
      <c r="BM238" s="107">
        <f>AVERAGE(BM226:BM237)</f>
        <v>27</v>
      </c>
      <c r="BN238" s="107">
        <f>AVERAGE(BN226:BN237)</f>
        <v>4.6083333333333325</v>
      </c>
      <c r="BO238" s="107">
        <f>AVERAGE(BO226:BO237)</f>
        <v>40.141666666666666</v>
      </c>
      <c r="BP238" s="107">
        <f>AVERAGE(BP226:BP237)</f>
        <v>6.4375</v>
      </c>
      <c r="BQ238" s="125" t="str">
        <f>IF(BL238&lt;3,"1",IF(BL238&lt;5,"3",IF(BL238&lt;=15,"6",IF(BL238&gt;15,"10"))))</f>
        <v>10</v>
      </c>
      <c r="BR238" s="125" t="str">
        <f>IF(BM238&lt;20,"1",IF(BM238&lt;=49,"3",IF(BM238&lt;=100,"6",IF(BM238&gt;100,"10"))))</f>
        <v>3</v>
      </c>
      <c r="BS238" s="109" t="str">
        <f>IF(BN238&gt;6.5,"1",IF(BN238&gt;=4.6,"3",IF(BN238&gt;=2,"6",IF(BN238&gt;=0,"10"))))</f>
        <v>3</v>
      </c>
      <c r="BT238" s="109" t="str">
        <f>IF(BO238&lt;0.5,"1",IF(BO238&lt;1,"3",IF(BO238&lt;=3,"6",IF(BO238&gt;=3,"10"))))</f>
        <v>10</v>
      </c>
    </row>
    <row r="239" spans="1:72" ht="17.25" thickTop="1">
      <c r="A239" s="146">
        <v>109</v>
      </c>
      <c r="B239" s="149" t="s">
        <v>10</v>
      </c>
      <c r="C239" s="92">
        <v>43840</v>
      </c>
      <c r="D239" s="93">
        <v>50.2</v>
      </c>
      <c r="E239" s="93">
        <v>66.5</v>
      </c>
      <c r="F239" s="93">
        <v>5.2</v>
      </c>
      <c r="G239" s="93">
        <v>40.5</v>
      </c>
      <c r="H239" s="99">
        <f>(I239+J239+K239+L239)/4</f>
        <v>7.25</v>
      </c>
      <c r="I239" s="95" t="str">
        <f>IF(D239&lt;=3,"1",IF(D239&lt;5,"3",IF(D239&lt;=15,"6",IF(D239&gt;15,"10"))))</f>
        <v>10</v>
      </c>
      <c r="J239" s="95" t="str">
        <f>IF(E239&lt;=20,"1",IF(E239&lt;=49.9,"3",IF(E239&lt;=100,"6",IF(E239&gt;100,"10"))))</f>
        <v>6</v>
      </c>
      <c r="K239" s="95" t="str">
        <f>IF(F239&gt;=6.5,"1",IF(F239&gt;=4.6,"3",IF(F239&gt;=2,"6",IF(F239&gt;=0,"10"))))</f>
        <v>3</v>
      </c>
      <c r="L239" s="95" t="str">
        <f>IF(G239&lt;=0.5,"1",IF(G239&lt;1,"3",IF(G239&lt;=3,"6",IF(G239&gt;=3,"10"))))</f>
        <v>10</v>
      </c>
      <c r="M239" s="146">
        <v>109</v>
      </c>
      <c r="N239" s="149" t="s">
        <v>10</v>
      </c>
      <c r="O239" s="92">
        <v>43840</v>
      </c>
      <c r="P239" s="93">
        <v>38.2</v>
      </c>
      <c r="Q239" s="93">
        <v>36.7</v>
      </c>
      <c r="R239" s="93">
        <v>5.4</v>
      </c>
      <c r="S239" s="93">
        <v>34.8</v>
      </c>
      <c r="T239" s="99">
        <f>(U239+V239+W239+X239)/4</f>
        <v>6.5</v>
      </c>
      <c r="U239" s="95" t="str">
        <f>IF(P239&lt;=3,"1",IF(P239&lt;5,"3",IF(P239&lt;=15,"6",IF(P239&gt;15,"10"))))</f>
        <v>10</v>
      </c>
      <c r="V239" s="95" t="str">
        <f>IF(Q239&lt;=20,"1",IF(Q239&lt;=49.9,"3",IF(Q239&lt;=100,"6",IF(Q239&gt;100,"10"))))</f>
        <v>3</v>
      </c>
      <c r="W239" s="95" t="str">
        <f>IF(R239&gt;=6.5,"1",IF(R239&gt;=4.6,"3",IF(R239&gt;=2,"6",IF(R239&gt;=0,"10"))))</f>
        <v>3</v>
      </c>
      <c r="X239" s="95" t="str">
        <f>IF(S239&lt;=0.5,"1",IF(S239&lt;1,"3",IF(S239&lt;=3,"6",IF(S239&gt;=3,"10"))))</f>
        <v>10</v>
      </c>
      <c r="Y239" s="146">
        <v>109</v>
      </c>
      <c r="Z239" s="149" t="s">
        <v>10</v>
      </c>
      <c r="AA239" s="92">
        <v>43840</v>
      </c>
      <c r="AB239" s="93">
        <v>17.8</v>
      </c>
      <c r="AC239" s="93">
        <v>35.2</v>
      </c>
      <c r="AD239" s="93">
        <v>4.9</v>
      </c>
      <c r="AE239" s="93">
        <v>20.5</v>
      </c>
      <c r="AF239" s="99">
        <f aca="true" t="shared" si="162" ref="AF239:AF250">(AG239+AH239+AI239+AJ239)/4</f>
        <v>6.5</v>
      </c>
      <c r="AG239" s="95" t="str">
        <f aca="true" t="shared" si="163" ref="AG239:AG250">IF(AB239&lt;=3,"1",IF(AB239&lt;5,"3",IF(AB239&lt;=15,"6",IF(AB239&gt;15,"10"))))</f>
        <v>10</v>
      </c>
      <c r="AH239" s="95" t="str">
        <f aca="true" t="shared" si="164" ref="AH239:AH250">IF(AC239&lt;=20,"1",IF(AC239&lt;=49.9,"3",IF(AC239&lt;=100,"6",IF(AC239&gt;100,"10"))))</f>
        <v>3</v>
      </c>
      <c r="AI239" s="95" t="str">
        <f aca="true" t="shared" si="165" ref="AI239:AI250">IF(AD239&gt;=6.5,"1",IF(AD239&gt;=4.6,"3",IF(AD239&gt;=2,"6",IF(AD239&gt;=0,"10"))))</f>
        <v>3</v>
      </c>
      <c r="AJ239" s="95" t="str">
        <f aca="true" t="shared" si="166" ref="AJ239:AJ250">IF(AE239&lt;=0.5,"1",IF(AE239&lt;1,"3",IF(AE239&lt;=3,"6",IF(AE239&gt;=3,"10"))))</f>
        <v>10</v>
      </c>
      <c r="AK239" s="146">
        <v>109</v>
      </c>
      <c r="AL239" s="149" t="s">
        <v>10</v>
      </c>
      <c r="AM239" s="92">
        <v>43840</v>
      </c>
      <c r="AN239" s="93">
        <v>5.7</v>
      </c>
      <c r="AO239" s="93">
        <v>132</v>
      </c>
      <c r="AP239" s="93">
        <v>5.8</v>
      </c>
      <c r="AQ239" s="93">
        <v>4.75</v>
      </c>
      <c r="AR239" s="99">
        <f>(AS239+AT239+AU239+AV239)/4</f>
        <v>7.25</v>
      </c>
      <c r="AS239" s="95" t="str">
        <f>IF(AN239&lt;=3,"1",IF(AN239&lt;5,"3",IF(AN239&lt;=15,"6",IF(AN239&gt;15,"10"))))</f>
        <v>6</v>
      </c>
      <c r="AT239" s="95" t="str">
        <f>IF(AO239&lt;=20,"1",IF(AO239&lt;=49.9,"3",IF(AO239&lt;=100,"6",IF(AO239&gt;100,"10"))))</f>
        <v>10</v>
      </c>
      <c r="AU239" s="95" t="str">
        <f>IF(AP239&gt;=6.5,"1",IF(AP239&gt;=4.6,"3",IF(AP239&gt;=2,"6",IF(AP239&gt;=0,"10"))))</f>
        <v>3</v>
      </c>
      <c r="AV239" s="95" t="str">
        <f>IF(AQ239&lt;=0.5,"1",IF(AQ239&lt;1,"3",IF(AQ239&lt;=3,"6",IF(AQ239&gt;=3,"10"))))</f>
        <v>10</v>
      </c>
      <c r="AW239" s="146">
        <v>109</v>
      </c>
      <c r="AX239" s="149" t="s">
        <v>10</v>
      </c>
      <c r="AY239" s="92">
        <v>43840</v>
      </c>
      <c r="AZ239" s="93">
        <v>5.5</v>
      </c>
      <c r="BA239" s="93">
        <v>38.2</v>
      </c>
      <c r="BB239" s="93">
        <v>5.8</v>
      </c>
      <c r="BC239" s="93">
        <v>0.3</v>
      </c>
      <c r="BD239" s="99">
        <f aca="true" t="shared" si="167" ref="BD239:BD250">(BE239+BF239+BG239+BH239)/4</f>
        <v>3.25</v>
      </c>
      <c r="BE239" s="95" t="str">
        <f aca="true" t="shared" si="168" ref="BE239:BE250">IF(AZ239&lt;=3,"1",IF(AZ239&lt;5,"3",IF(AZ239&lt;=15,"6",IF(AZ239&gt;15,"10"))))</f>
        <v>6</v>
      </c>
      <c r="BF239" s="95" t="str">
        <f aca="true" t="shared" si="169" ref="BF239:BF250">IF(BA239&lt;=20,"1",IF(BA239&lt;=49.9,"3",IF(BA239&lt;=100,"6",IF(BA239&gt;100,"10"))))</f>
        <v>3</v>
      </c>
      <c r="BG239" s="95" t="str">
        <f aca="true" t="shared" si="170" ref="BG239:BG250">IF(BB239&gt;=6.5,"1",IF(BB239&gt;=4.6,"3",IF(BB239&gt;=2,"6",IF(BB239&gt;=0,"10"))))</f>
        <v>3</v>
      </c>
      <c r="BH239" s="95" t="str">
        <f aca="true" t="shared" si="171" ref="BH239:BH250">IF(BC239&lt;=0.5,"1",IF(BC239&lt;1,"3",IF(BC239&lt;=3,"6",IF(BC239&gt;=3,"10"))))</f>
        <v>1</v>
      </c>
      <c r="BI239" s="146">
        <v>109</v>
      </c>
      <c r="BJ239" s="149" t="s">
        <v>10</v>
      </c>
      <c r="BK239" s="92">
        <v>43840</v>
      </c>
      <c r="BL239" s="93">
        <v>28.6</v>
      </c>
      <c r="BM239" s="93">
        <v>83.5</v>
      </c>
      <c r="BN239" s="93">
        <v>5</v>
      </c>
      <c r="BO239" s="93">
        <v>13.1</v>
      </c>
      <c r="BP239" s="99">
        <f aca="true" t="shared" si="172" ref="BP239:BP250">(BQ239+BR239+BS239+BT239)/4</f>
        <v>7.25</v>
      </c>
      <c r="BQ239" s="95" t="str">
        <f aca="true" t="shared" si="173" ref="BQ239:BQ250">IF(BL239&lt;=3,"1",IF(BL239&lt;5,"3",IF(BL239&lt;=15,"6",IF(BL239&gt;15,"10"))))</f>
        <v>10</v>
      </c>
      <c r="BR239" s="95" t="str">
        <f aca="true" t="shared" si="174" ref="BR239:BR250">IF(BM239&lt;=20,"1",IF(BM239&lt;=49.9,"3",IF(BM239&lt;=100,"6",IF(BM239&gt;100,"10"))))</f>
        <v>6</v>
      </c>
      <c r="BS239" s="95" t="str">
        <f aca="true" t="shared" si="175" ref="BS239:BS250">IF(BN239&gt;=6.5,"1",IF(BN239&gt;=4.6,"3",IF(BN239&gt;=2,"6",IF(BN239&gt;=0,"10"))))</f>
        <v>3</v>
      </c>
      <c r="BT239" s="95" t="str">
        <f aca="true" t="shared" si="176" ref="BT239:BT250">IF(BO239&lt;=0.5,"1",IF(BO239&lt;1,"3",IF(BO239&lt;=3,"6",IF(BO239&gt;=3,"10"))))</f>
        <v>10</v>
      </c>
    </row>
    <row r="240" spans="1:72" ht="16.5">
      <c r="A240" s="147"/>
      <c r="B240" s="150"/>
      <c r="C240" s="122">
        <v>43872</v>
      </c>
      <c r="D240" s="131">
        <v>12.6</v>
      </c>
      <c r="E240" s="131">
        <v>10.8</v>
      </c>
      <c r="F240" s="131">
        <v>5.1</v>
      </c>
      <c r="G240" s="131">
        <v>15.6</v>
      </c>
      <c r="H240" s="99">
        <f>(I240+J240+K240+L240)/4</f>
        <v>5</v>
      </c>
      <c r="I240" s="95" t="str">
        <f>IF(D240&lt;=3,"1",IF(D240&lt;5,"3",IF(D240&lt;=15,"6",IF(D240&gt;15,"10"))))</f>
        <v>6</v>
      </c>
      <c r="J240" s="95" t="str">
        <f>IF(E240&lt;=20,"1",IF(E240&lt;=49.9,"3",IF(E240&lt;=100,"6",IF(E240&gt;100,"10"))))</f>
        <v>1</v>
      </c>
      <c r="K240" s="95" t="str">
        <f>IF(F240&gt;=6.5,"1",IF(F240&gt;=4.6,"3",IF(F240&gt;=2,"6",IF(F240&gt;=0,"10"))))</f>
        <v>3</v>
      </c>
      <c r="L240" s="95" t="str">
        <f>IF(G240&lt;=0.5,"1",IF(G240&lt;1,"3",IF(G240&lt;=3,"6",IF(G240&gt;=3,"10"))))</f>
        <v>10</v>
      </c>
      <c r="M240" s="147"/>
      <c r="N240" s="150"/>
      <c r="O240" s="122">
        <v>43872</v>
      </c>
      <c r="P240" s="131" t="s">
        <v>17</v>
      </c>
      <c r="Q240" s="131" t="s">
        <v>17</v>
      </c>
      <c r="R240" s="131" t="s">
        <v>17</v>
      </c>
      <c r="S240" s="131" t="s">
        <v>17</v>
      </c>
      <c r="T240" s="99" t="s">
        <v>17</v>
      </c>
      <c r="U240" s="95" t="s">
        <v>17</v>
      </c>
      <c r="V240" s="95" t="s">
        <v>17</v>
      </c>
      <c r="W240" s="95" t="s">
        <v>17</v>
      </c>
      <c r="X240" s="95" t="s">
        <v>17</v>
      </c>
      <c r="Y240" s="147"/>
      <c r="Z240" s="150"/>
      <c r="AA240" s="122">
        <v>43872</v>
      </c>
      <c r="AB240" s="131" t="s">
        <v>17</v>
      </c>
      <c r="AC240" s="131" t="s">
        <v>17</v>
      </c>
      <c r="AD240" s="131" t="s">
        <v>17</v>
      </c>
      <c r="AE240" s="131" t="s">
        <v>17</v>
      </c>
      <c r="AF240" s="99" t="s">
        <v>17</v>
      </c>
      <c r="AG240" s="95" t="s">
        <v>17</v>
      </c>
      <c r="AH240" s="95" t="s">
        <v>17</v>
      </c>
      <c r="AI240" s="95" t="s">
        <v>17</v>
      </c>
      <c r="AJ240" s="95" t="s">
        <v>17</v>
      </c>
      <c r="AK240" s="147"/>
      <c r="AL240" s="150"/>
      <c r="AM240" s="122">
        <v>43872</v>
      </c>
      <c r="AN240" s="131" t="s">
        <v>17</v>
      </c>
      <c r="AO240" s="131" t="s">
        <v>17</v>
      </c>
      <c r="AP240" s="131" t="s">
        <v>17</v>
      </c>
      <c r="AQ240" s="131" t="s">
        <v>17</v>
      </c>
      <c r="AR240" s="99" t="s">
        <v>17</v>
      </c>
      <c r="AS240" s="95" t="s">
        <v>17</v>
      </c>
      <c r="AT240" s="95" t="s">
        <v>17</v>
      </c>
      <c r="AU240" s="95" t="s">
        <v>17</v>
      </c>
      <c r="AV240" s="95" t="s">
        <v>17</v>
      </c>
      <c r="AW240" s="147"/>
      <c r="AX240" s="150"/>
      <c r="AY240" s="122">
        <v>43872</v>
      </c>
      <c r="AZ240" s="131">
        <v>7.3</v>
      </c>
      <c r="BA240" s="131">
        <v>66.2</v>
      </c>
      <c r="BB240" s="131">
        <v>5.2</v>
      </c>
      <c r="BC240" s="131">
        <v>7.41</v>
      </c>
      <c r="BD240" s="99">
        <f t="shared" si="167"/>
        <v>6.25</v>
      </c>
      <c r="BE240" s="95" t="str">
        <f t="shared" si="168"/>
        <v>6</v>
      </c>
      <c r="BF240" s="95" t="str">
        <f t="shared" si="169"/>
        <v>6</v>
      </c>
      <c r="BG240" s="95" t="str">
        <f t="shared" si="170"/>
        <v>3</v>
      </c>
      <c r="BH240" s="95" t="str">
        <f t="shared" si="171"/>
        <v>10</v>
      </c>
      <c r="BI240" s="147"/>
      <c r="BJ240" s="150"/>
      <c r="BK240" s="122">
        <v>43872</v>
      </c>
      <c r="BL240" s="131">
        <v>40.2</v>
      </c>
      <c r="BM240" s="131">
        <v>53.5</v>
      </c>
      <c r="BN240" s="131">
        <v>5</v>
      </c>
      <c r="BO240" s="131">
        <v>23</v>
      </c>
      <c r="BP240" s="99">
        <f t="shared" si="172"/>
        <v>7.25</v>
      </c>
      <c r="BQ240" s="95" t="str">
        <f t="shared" si="173"/>
        <v>10</v>
      </c>
      <c r="BR240" s="95" t="str">
        <f t="shared" si="174"/>
        <v>6</v>
      </c>
      <c r="BS240" s="95" t="str">
        <f t="shared" si="175"/>
        <v>3</v>
      </c>
      <c r="BT240" s="95" t="str">
        <f t="shared" si="176"/>
        <v>10</v>
      </c>
    </row>
    <row r="241" spans="1:72" ht="16.5">
      <c r="A241" s="147"/>
      <c r="B241" s="150"/>
      <c r="C241" s="122">
        <v>43902</v>
      </c>
      <c r="D241" s="138">
        <v>12.3</v>
      </c>
      <c r="E241" s="138">
        <v>17.5</v>
      </c>
      <c r="F241" s="138">
        <v>4.8</v>
      </c>
      <c r="G241" s="138">
        <v>14.3</v>
      </c>
      <c r="H241" s="99">
        <f>(I241+J241+K241+L241)/4</f>
        <v>5</v>
      </c>
      <c r="I241" s="95" t="str">
        <f>IF(D241&lt;=3,"1",IF(D241&lt;5,"3",IF(D241&lt;=15,"6",IF(D241&gt;15,"10"))))</f>
        <v>6</v>
      </c>
      <c r="J241" s="95" t="str">
        <f>IF(E241&lt;=20,"1",IF(E241&lt;=49.9,"3",IF(E241&lt;=100,"6",IF(E241&gt;100,"10"))))</f>
        <v>1</v>
      </c>
      <c r="K241" s="95" t="str">
        <f>IF(F241&gt;=6.5,"1",IF(F241&gt;=4.6,"3",IF(F241&gt;=2,"6",IF(F241&gt;=0,"10"))))</f>
        <v>3</v>
      </c>
      <c r="L241" s="95" t="str">
        <f>IF(G241&lt;=0.5,"1",IF(G241&lt;1,"3",IF(G241&lt;=3,"6",IF(G241&gt;=3,"10"))))</f>
        <v>10</v>
      </c>
      <c r="M241" s="147"/>
      <c r="N241" s="150"/>
      <c r="O241" s="122">
        <v>43902</v>
      </c>
      <c r="P241" s="98" t="s">
        <v>38</v>
      </c>
      <c r="Q241" s="143" t="s">
        <v>17</v>
      </c>
      <c r="R241" s="143" t="s">
        <v>17</v>
      </c>
      <c r="S241" s="143" t="s">
        <v>17</v>
      </c>
      <c r="T241" s="99" t="s">
        <v>17</v>
      </c>
      <c r="U241" s="95" t="s">
        <v>17</v>
      </c>
      <c r="V241" s="95" t="s">
        <v>17</v>
      </c>
      <c r="W241" s="95" t="s">
        <v>17</v>
      </c>
      <c r="X241" s="95" t="s">
        <v>17</v>
      </c>
      <c r="Y241" s="147"/>
      <c r="Z241" s="150"/>
      <c r="AA241" s="122">
        <v>43902</v>
      </c>
      <c r="AB241" s="138">
        <v>14.9</v>
      </c>
      <c r="AC241" s="138">
        <v>19</v>
      </c>
      <c r="AD241" s="138">
        <v>5.2</v>
      </c>
      <c r="AE241" s="138">
        <v>3.06</v>
      </c>
      <c r="AF241" s="99">
        <f t="shared" si="162"/>
        <v>5</v>
      </c>
      <c r="AG241" s="95" t="str">
        <f t="shared" si="163"/>
        <v>6</v>
      </c>
      <c r="AH241" s="95" t="str">
        <f t="shared" si="164"/>
        <v>1</v>
      </c>
      <c r="AI241" s="95" t="str">
        <f t="shared" si="165"/>
        <v>3</v>
      </c>
      <c r="AJ241" s="95" t="str">
        <f t="shared" si="166"/>
        <v>10</v>
      </c>
      <c r="AK241" s="147"/>
      <c r="AL241" s="150"/>
      <c r="AM241" s="122">
        <v>43902</v>
      </c>
      <c r="AN241" s="98" t="s">
        <v>38</v>
      </c>
      <c r="AO241" s="143" t="s">
        <v>17</v>
      </c>
      <c r="AP241" s="143" t="s">
        <v>17</v>
      </c>
      <c r="AQ241" s="143" t="s">
        <v>17</v>
      </c>
      <c r="AR241" s="99" t="s">
        <v>17</v>
      </c>
      <c r="AS241" s="95" t="s">
        <v>17</v>
      </c>
      <c r="AT241" s="95" t="s">
        <v>17</v>
      </c>
      <c r="AU241" s="95" t="s">
        <v>17</v>
      </c>
      <c r="AV241" s="95" t="s">
        <v>17</v>
      </c>
      <c r="AW241" s="147"/>
      <c r="AX241" s="150"/>
      <c r="AY241" s="122">
        <v>43902</v>
      </c>
      <c r="AZ241" s="138">
        <v>22.9</v>
      </c>
      <c r="BA241" s="138">
        <v>82.8</v>
      </c>
      <c r="BB241" s="138">
        <v>5.2</v>
      </c>
      <c r="BC241" s="138">
        <v>18.3</v>
      </c>
      <c r="BD241" s="99">
        <f t="shared" si="167"/>
        <v>7.25</v>
      </c>
      <c r="BE241" s="95" t="str">
        <f t="shared" si="168"/>
        <v>10</v>
      </c>
      <c r="BF241" s="95" t="str">
        <f t="shared" si="169"/>
        <v>6</v>
      </c>
      <c r="BG241" s="95" t="str">
        <f t="shared" si="170"/>
        <v>3</v>
      </c>
      <c r="BH241" s="95" t="str">
        <f t="shared" si="171"/>
        <v>10</v>
      </c>
      <c r="BI241" s="147"/>
      <c r="BJ241" s="150"/>
      <c r="BK241" s="122">
        <v>43902</v>
      </c>
      <c r="BL241" s="138">
        <v>38.4</v>
      </c>
      <c r="BM241" s="138">
        <v>84.8</v>
      </c>
      <c r="BN241" s="138">
        <v>5</v>
      </c>
      <c r="BO241" s="138">
        <v>74.5</v>
      </c>
      <c r="BP241" s="99">
        <f t="shared" si="172"/>
        <v>7.25</v>
      </c>
      <c r="BQ241" s="95" t="str">
        <f t="shared" si="173"/>
        <v>10</v>
      </c>
      <c r="BR241" s="95" t="str">
        <f t="shared" si="174"/>
        <v>6</v>
      </c>
      <c r="BS241" s="95" t="str">
        <f t="shared" si="175"/>
        <v>3</v>
      </c>
      <c r="BT241" s="95" t="str">
        <f t="shared" si="176"/>
        <v>10</v>
      </c>
    </row>
    <row r="242" spans="1:72" ht="16.5">
      <c r="A242" s="147"/>
      <c r="B242" s="150"/>
      <c r="C242" s="135">
        <v>43929</v>
      </c>
      <c r="D242" s="93">
        <v>13.5</v>
      </c>
      <c r="E242" s="93">
        <v>26.8</v>
      </c>
      <c r="F242" s="93">
        <v>5.1</v>
      </c>
      <c r="G242" s="93">
        <v>18.2</v>
      </c>
      <c r="H242" s="99">
        <f>(I242+J242+K242+L242)/4</f>
        <v>5.5</v>
      </c>
      <c r="I242" s="95" t="str">
        <f>IF(D242&lt;=3,"1",IF(D242&lt;5,"3",IF(D242&lt;=15,"6",IF(D242&gt;15,"10"))))</f>
        <v>6</v>
      </c>
      <c r="J242" s="95" t="str">
        <f>IF(E242&lt;=20,"1",IF(E242&lt;=49.9,"3",IF(E242&lt;=100,"6",IF(E242&gt;100,"10"))))</f>
        <v>3</v>
      </c>
      <c r="K242" s="95" t="str">
        <f>IF(F242&gt;=6.5,"1",IF(F242&gt;=4.6,"3",IF(F242&gt;=2,"6",IF(F242&gt;=0,"10"))))</f>
        <v>3</v>
      </c>
      <c r="L242" s="95" t="str">
        <f>IF(G242&lt;=0.5,"1",IF(G242&lt;1,"3",IF(G242&lt;=3,"6",IF(G242&gt;=3,"10"))))</f>
        <v>10</v>
      </c>
      <c r="M242" s="147"/>
      <c r="N242" s="150"/>
      <c r="O242" s="135">
        <v>43929</v>
      </c>
      <c r="P242" s="143" t="s">
        <v>38</v>
      </c>
      <c r="Q242" s="143" t="s">
        <v>17</v>
      </c>
      <c r="R242" s="143" t="s">
        <v>17</v>
      </c>
      <c r="S242" s="143" t="s">
        <v>17</v>
      </c>
      <c r="T242" s="99" t="s">
        <v>17</v>
      </c>
      <c r="U242" s="95" t="s">
        <v>17</v>
      </c>
      <c r="V242" s="95" t="s">
        <v>17</v>
      </c>
      <c r="W242" s="95" t="s">
        <v>17</v>
      </c>
      <c r="X242" s="95" t="s">
        <v>17</v>
      </c>
      <c r="Y242" s="147"/>
      <c r="Z242" s="150"/>
      <c r="AA242" s="135">
        <v>43929</v>
      </c>
      <c r="AB242" s="93">
        <v>14.2</v>
      </c>
      <c r="AC242" s="93">
        <v>19</v>
      </c>
      <c r="AD242" s="93">
        <v>5.1</v>
      </c>
      <c r="AE242" s="93">
        <v>30.6</v>
      </c>
      <c r="AF242" s="99">
        <f t="shared" si="162"/>
        <v>5</v>
      </c>
      <c r="AG242" s="95" t="str">
        <f t="shared" si="163"/>
        <v>6</v>
      </c>
      <c r="AH242" s="95" t="str">
        <f t="shared" si="164"/>
        <v>1</v>
      </c>
      <c r="AI242" s="95" t="str">
        <f t="shared" si="165"/>
        <v>3</v>
      </c>
      <c r="AJ242" s="95" t="str">
        <f t="shared" si="166"/>
        <v>10</v>
      </c>
      <c r="AK242" s="147"/>
      <c r="AL242" s="150"/>
      <c r="AM242" s="135">
        <v>43929</v>
      </c>
      <c r="AN242" s="143" t="s">
        <v>38</v>
      </c>
      <c r="AO242" s="143" t="s">
        <v>17</v>
      </c>
      <c r="AP242" s="143" t="s">
        <v>17</v>
      </c>
      <c r="AQ242" s="143" t="s">
        <v>17</v>
      </c>
      <c r="AR242" s="99" t="s">
        <v>17</v>
      </c>
      <c r="AS242" s="95" t="s">
        <v>17</v>
      </c>
      <c r="AT242" s="95" t="s">
        <v>17</v>
      </c>
      <c r="AU242" s="95" t="s">
        <v>17</v>
      </c>
      <c r="AV242" s="95" t="s">
        <v>17</v>
      </c>
      <c r="AW242" s="147"/>
      <c r="AX242" s="150"/>
      <c r="AY242" s="135">
        <v>43929</v>
      </c>
      <c r="AZ242" s="93">
        <v>11.2</v>
      </c>
      <c r="BA242" s="93">
        <v>20.1</v>
      </c>
      <c r="BB242" s="93">
        <v>5.7</v>
      </c>
      <c r="BC242" s="93">
        <v>11.2</v>
      </c>
      <c r="BD242" s="99">
        <f t="shared" si="167"/>
        <v>5.5</v>
      </c>
      <c r="BE242" s="95" t="str">
        <f t="shared" si="168"/>
        <v>6</v>
      </c>
      <c r="BF242" s="95" t="str">
        <f t="shared" si="169"/>
        <v>3</v>
      </c>
      <c r="BG242" s="95" t="str">
        <f t="shared" si="170"/>
        <v>3</v>
      </c>
      <c r="BH242" s="95" t="str">
        <f t="shared" si="171"/>
        <v>10</v>
      </c>
      <c r="BI242" s="147"/>
      <c r="BJ242" s="150"/>
      <c r="BK242" s="135">
        <v>43929</v>
      </c>
      <c r="BL242" s="93">
        <v>48.4</v>
      </c>
      <c r="BM242" s="93">
        <v>41.2</v>
      </c>
      <c r="BN242" s="93">
        <v>5</v>
      </c>
      <c r="BO242" s="93">
        <v>43.8</v>
      </c>
      <c r="BP242" s="99">
        <f t="shared" si="172"/>
        <v>6.5</v>
      </c>
      <c r="BQ242" s="95" t="str">
        <f t="shared" si="173"/>
        <v>10</v>
      </c>
      <c r="BR242" s="95" t="str">
        <f t="shared" si="174"/>
        <v>3</v>
      </c>
      <c r="BS242" s="95" t="str">
        <f t="shared" si="175"/>
        <v>3</v>
      </c>
      <c r="BT242" s="95" t="str">
        <f t="shared" si="176"/>
        <v>10</v>
      </c>
    </row>
    <row r="243" spans="1:72" ht="16.5">
      <c r="A243" s="147"/>
      <c r="B243" s="150"/>
      <c r="C243" s="135">
        <v>43955</v>
      </c>
      <c r="D243" s="136">
        <v>27.4</v>
      </c>
      <c r="E243" s="136">
        <v>18.2</v>
      </c>
      <c r="F243" s="136">
        <v>5.2</v>
      </c>
      <c r="G243" s="137">
        <v>48.5</v>
      </c>
      <c r="H243" s="99">
        <f>(I243+J243+K243+L243)/4</f>
        <v>6</v>
      </c>
      <c r="I243" s="95" t="str">
        <f>IF(D243&lt;=3,"1",IF(D243&lt;5,"3",IF(D243&lt;=15,"6",IF(D243&gt;15,"10"))))</f>
        <v>10</v>
      </c>
      <c r="J243" s="95" t="str">
        <f>IF(E243&lt;=20,"1",IF(E243&lt;=49.9,"3",IF(E243&lt;=100,"6",IF(E243&gt;100,"10"))))</f>
        <v>1</v>
      </c>
      <c r="K243" s="95" t="str">
        <f>IF(F243&gt;=6.5,"1",IF(F243&gt;=4.6,"3",IF(F243&gt;=2,"6",IF(F243&gt;=0,"10"))))</f>
        <v>3</v>
      </c>
      <c r="L243" s="95" t="str">
        <f>IF(G243&lt;=0.5,"1",IF(G243&lt;1,"3",IF(G243&lt;=3,"6",IF(G243&gt;=3,"10"))))</f>
        <v>10</v>
      </c>
      <c r="M243" s="147"/>
      <c r="N243" s="150"/>
      <c r="O243" s="135">
        <v>43955</v>
      </c>
      <c r="P243" s="143" t="s">
        <v>38</v>
      </c>
      <c r="Q243" s="143" t="s">
        <v>17</v>
      </c>
      <c r="R243" s="143" t="s">
        <v>17</v>
      </c>
      <c r="S243" s="143" t="s">
        <v>17</v>
      </c>
      <c r="T243" s="99" t="s">
        <v>17</v>
      </c>
      <c r="U243" s="95" t="s">
        <v>17</v>
      </c>
      <c r="V243" s="95" t="s">
        <v>17</v>
      </c>
      <c r="W243" s="95" t="s">
        <v>17</v>
      </c>
      <c r="X243" s="95" t="s">
        <v>17</v>
      </c>
      <c r="Y243" s="147"/>
      <c r="Z243" s="150"/>
      <c r="AA243" s="135">
        <v>43955</v>
      </c>
      <c r="AB243" s="136">
        <v>12.2</v>
      </c>
      <c r="AC243" s="136">
        <v>22.8</v>
      </c>
      <c r="AD243" s="136">
        <v>4.1</v>
      </c>
      <c r="AE243" s="137">
        <v>35.2</v>
      </c>
      <c r="AF243" s="99">
        <f t="shared" si="162"/>
        <v>6.25</v>
      </c>
      <c r="AG243" s="95" t="str">
        <f t="shared" si="163"/>
        <v>6</v>
      </c>
      <c r="AH243" s="95" t="str">
        <f t="shared" si="164"/>
        <v>3</v>
      </c>
      <c r="AI243" s="95" t="str">
        <f t="shared" si="165"/>
        <v>6</v>
      </c>
      <c r="AJ243" s="95" t="str">
        <f t="shared" si="166"/>
        <v>10</v>
      </c>
      <c r="AK243" s="147"/>
      <c r="AL243" s="150"/>
      <c r="AM243" s="135">
        <v>43955</v>
      </c>
      <c r="AN243" s="143" t="s">
        <v>38</v>
      </c>
      <c r="AO243" s="143" t="s">
        <v>17</v>
      </c>
      <c r="AP243" s="143" t="s">
        <v>17</v>
      </c>
      <c r="AQ243" s="143" t="s">
        <v>17</v>
      </c>
      <c r="AR243" s="99" t="s">
        <v>17</v>
      </c>
      <c r="AS243" s="95" t="s">
        <v>17</v>
      </c>
      <c r="AT243" s="95" t="s">
        <v>17</v>
      </c>
      <c r="AU243" s="95" t="s">
        <v>17</v>
      </c>
      <c r="AV243" s="95" t="s">
        <v>17</v>
      </c>
      <c r="AW243" s="147"/>
      <c r="AX243" s="150"/>
      <c r="AY243" s="135">
        <v>43955</v>
      </c>
      <c r="AZ243" s="136">
        <v>5.5</v>
      </c>
      <c r="BA243" s="136">
        <v>8.4</v>
      </c>
      <c r="BB243" s="136">
        <v>5.5</v>
      </c>
      <c r="BC243" s="137">
        <v>1.08</v>
      </c>
      <c r="BD243" s="99">
        <f t="shared" si="167"/>
        <v>4</v>
      </c>
      <c r="BE243" s="95" t="str">
        <f t="shared" si="168"/>
        <v>6</v>
      </c>
      <c r="BF243" s="95" t="str">
        <f t="shared" si="169"/>
        <v>1</v>
      </c>
      <c r="BG243" s="95" t="str">
        <f t="shared" si="170"/>
        <v>3</v>
      </c>
      <c r="BH243" s="95" t="str">
        <f t="shared" si="171"/>
        <v>6</v>
      </c>
      <c r="BI243" s="147"/>
      <c r="BJ243" s="150"/>
      <c r="BK243" s="135">
        <v>43955</v>
      </c>
      <c r="BL243" s="136">
        <v>62.4</v>
      </c>
      <c r="BM243" s="136">
        <v>19.5</v>
      </c>
      <c r="BN243" s="136">
        <v>4.8</v>
      </c>
      <c r="BO243" s="137">
        <v>77.2</v>
      </c>
      <c r="BP243" s="99">
        <f t="shared" si="172"/>
        <v>6</v>
      </c>
      <c r="BQ243" s="95" t="str">
        <f t="shared" si="173"/>
        <v>10</v>
      </c>
      <c r="BR243" s="95" t="str">
        <f t="shared" si="174"/>
        <v>1</v>
      </c>
      <c r="BS243" s="95" t="str">
        <f t="shared" si="175"/>
        <v>3</v>
      </c>
      <c r="BT243" s="95" t="str">
        <f t="shared" si="176"/>
        <v>10</v>
      </c>
    </row>
    <row r="244" spans="1:72" ht="16.5">
      <c r="A244" s="147"/>
      <c r="B244" s="150"/>
      <c r="C244" s="92">
        <v>43983</v>
      </c>
      <c r="D244" s="93">
        <v>12.4</v>
      </c>
      <c r="E244" s="93">
        <v>27.8</v>
      </c>
      <c r="F244" s="93">
        <v>4.4</v>
      </c>
      <c r="G244" s="93">
        <v>12.7</v>
      </c>
      <c r="H244" s="99">
        <f aca="true" t="shared" si="177" ref="H244:H250">(I244+J244+K244+L244)/4</f>
        <v>6.25</v>
      </c>
      <c r="I244" s="95" t="str">
        <f aca="true" t="shared" si="178" ref="I244:I250">IF(D244&lt;=3,"1",IF(D244&lt;5,"3",IF(D244&lt;=15,"6",IF(D244&gt;15,"10"))))</f>
        <v>6</v>
      </c>
      <c r="J244" s="95" t="str">
        <f aca="true" t="shared" si="179" ref="J244:J250">IF(E244&lt;=20,"1",IF(E244&lt;=49.9,"3",IF(E244&lt;=100,"6",IF(E244&gt;100,"10"))))</f>
        <v>3</v>
      </c>
      <c r="K244" s="95" t="str">
        <f aca="true" t="shared" si="180" ref="K244:K250">IF(F244&gt;=6.5,"1",IF(F244&gt;=4.6,"3",IF(F244&gt;=2,"6",IF(F244&gt;=0,"10"))))</f>
        <v>6</v>
      </c>
      <c r="L244" s="95" t="str">
        <f aca="true" t="shared" si="181" ref="L244:L250">IF(G244&lt;=0.5,"1",IF(G244&lt;1,"3",IF(G244&lt;=3,"6",IF(G244&gt;=3,"10"))))</f>
        <v>10</v>
      </c>
      <c r="M244" s="147"/>
      <c r="N244" s="150"/>
      <c r="O244" s="92">
        <v>43983</v>
      </c>
      <c r="P244" s="143" t="s">
        <v>38</v>
      </c>
      <c r="Q244" s="143" t="s">
        <v>17</v>
      </c>
      <c r="R244" s="143" t="s">
        <v>17</v>
      </c>
      <c r="S244" s="143" t="s">
        <v>17</v>
      </c>
      <c r="T244" s="99" t="s">
        <v>17</v>
      </c>
      <c r="U244" s="95" t="s">
        <v>17</v>
      </c>
      <c r="V244" s="95" t="s">
        <v>17</v>
      </c>
      <c r="W244" s="95" t="s">
        <v>17</v>
      </c>
      <c r="X244" s="95" t="s">
        <v>17</v>
      </c>
      <c r="Y244" s="147"/>
      <c r="Z244" s="150"/>
      <c r="AA244" s="92">
        <v>43983</v>
      </c>
      <c r="AB244" s="93">
        <v>10.3</v>
      </c>
      <c r="AC244" s="93">
        <v>17.2</v>
      </c>
      <c r="AD244" s="93">
        <v>5.1</v>
      </c>
      <c r="AE244" s="93">
        <v>10.3</v>
      </c>
      <c r="AF244" s="99">
        <f t="shared" si="162"/>
        <v>5</v>
      </c>
      <c r="AG244" s="95" t="str">
        <f t="shared" si="163"/>
        <v>6</v>
      </c>
      <c r="AH244" s="95" t="str">
        <f t="shared" si="164"/>
        <v>1</v>
      </c>
      <c r="AI244" s="95" t="str">
        <f t="shared" si="165"/>
        <v>3</v>
      </c>
      <c r="AJ244" s="95" t="str">
        <f t="shared" si="166"/>
        <v>10</v>
      </c>
      <c r="AK244" s="147"/>
      <c r="AL244" s="150"/>
      <c r="AM244" s="92">
        <v>43983</v>
      </c>
      <c r="AN244" s="143" t="s">
        <v>38</v>
      </c>
      <c r="AO244" s="143" t="s">
        <v>17</v>
      </c>
      <c r="AP244" s="143" t="s">
        <v>17</v>
      </c>
      <c r="AQ244" s="143" t="s">
        <v>17</v>
      </c>
      <c r="AR244" s="99" t="s">
        <v>17</v>
      </c>
      <c r="AS244" s="95" t="s">
        <v>17</v>
      </c>
      <c r="AT244" s="95" t="s">
        <v>17</v>
      </c>
      <c r="AU244" s="95" t="s">
        <v>17</v>
      </c>
      <c r="AV244" s="95" t="s">
        <v>17</v>
      </c>
      <c r="AW244" s="147"/>
      <c r="AX244" s="150"/>
      <c r="AY244" s="92">
        <v>43983</v>
      </c>
      <c r="AZ244" s="93">
        <v>10</v>
      </c>
      <c r="BA244" s="93">
        <v>19.2</v>
      </c>
      <c r="BB244" s="93">
        <v>6.5</v>
      </c>
      <c r="BC244" s="93">
        <v>0.19</v>
      </c>
      <c r="BD244" s="99">
        <f t="shared" si="167"/>
        <v>2.25</v>
      </c>
      <c r="BE244" s="95" t="str">
        <f t="shared" si="168"/>
        <v>6</v>
      </c>
      <c r="BF244" s="95" t="str">
        <f t="shared" si="169"/>
        <v>1</v>
      </c>
      <c r="BG244" s="95" t="str">
        <f t="shared" si="170"/>
        <v>1</v>
      </c>
      <c r="BH244" s="95" t="str">
        <f t="shared" si="171"/>
        <v>1</v>
      </c>
      <c r="BI244" s="147"/>
      <c r="BJ244" s="150"/>
      <c r="BK244" s="92">
        <v>43983</v>
      </c>
      <c r="BL244" s="93">
        <v>66.3</v>
      </c>
      <c r="BM244" s="93">
        <v>15.4</v>
      </c>
      <c r="BN244" s="93">
        <v>5.1</v>
      </c>
      <c r="BO244" s="93">
        <v>54.2</v>
      </c>
      <c r="BP244" s="99">
        <f t="shared" si="172"/>
        <v>6</v>
      </c>
      <c r="BQ244" s="95" t="str">
        <f t="shared" si="173"/>
        <v>10</v>
      </c>
      <c r="BR244" s="95" t="str">
        <f t="shared" si="174"/>
        <v>1</v>
      </c>
      <c r="BS244" s="95" t="str">
        <f t="shared" si="175"/>
        <v>3</v>
      </c>
      <c r="BT244" s="95" t="str">
        <f t="shared" si="176"/>
        <v>10</v>
      </c>
    </row>
    <row r="245" spans="1:72" ht="16.5">
      <c r="A245" s="147"/>
      <c r="B245" s="150"/>
      <c r="C245" s="135">
        <v>44025</v>
      </c>
      <c r="D245" s="139">
        <v>23.3</v>
      </c>
      <c r="E245" s="139">
        <v>13.9</v>
      </c>
      <c r="F245" s="139">
        <v>5.1</v>
      </c>
      <c r="G245" s="140">
        <v>16.7</v>
      </c>
      <c r="H245" s="99">
        <f t="shared" si="177"/>
        <v>6</v>
      </c>
      <c r="I245" s="95" t="str">
        <f t="shared" si="178"/>
        <v>10</v>
      </c>
      <c r="J245" s="95" t="str">
        <f t="shared" si="179"/>
        <v>1</v>
      </c>
      <c r="K245" s="95" t="str">
        <f t="shared" si="180"/>
        <v>3</v>
      </c>
      <c r="L245" s="95" t="str">
        <f t="shared" si="181"/>
        <v>10</v>
      </c>
      <c r="M245" s="147"/>
      <c r="N245" s="150"/>
      <c r="O245" s="135">
        <v>44025</v>
      </c>
      <c r="P245" s="139" t="s">
        <v>17</v>
      </c>
      <c r="Q245" s="139" t="s">
        <v>17</v>
      </c>
      <c r="R245" s="139" t="s">
        <v>17</v>
      </c>
      <c r="S245" s="140" t="s">
        <v>17</v>
      </c>
      <c r="T245" s="99" t="s">
        <v>17</v>
      </c>
      <c r="U245" s="95" t="s">
        <v>17</v>
      </c>
      <c r="V245" s="95" t="s">
        <v>17</v>
      </c>
      <c r="W245" s="95" t="s">
        <v>17</v>
      </c>
      <c r="X245" s="95" t="s">
        <v>17</v>
      </c>
      <c r="Y245" s="147"/>
      <c r="Z245" s="150"/>
      <c r="AA245" s="135">
        <v>44025</v>
      </c>
      <c r="AB245" s="139">
        <v>17.6</v>
      </c>
      <c r="AC245" s="139">
        <v>21.5</v>
      </c>
      <c r="AD245" s="139">
        <v>6</v>
      </c>
      <c r="AE245" s="140">
        <v>10.6</v>
      </c>
      <c r="AF245" s="99">
        <f t="shared" si="162"/>
        <v>6.5</v>
      </c>
      <c r="AG245" s="95" t="str">
        <f t="shared" si="163"/>
        <v>10</v>
      </c>
      <c r="AH245" s="95" t="str">
        <f t="shared" si="164"/>
        <v>3</v>
      </c>
      <c r="AI245" s="95" t="str">
        <f t="shared" si="165"/>
        <v>3</v>
      </c>
      <c r="AJ245" s="95" t="str">
        <f t="shared" si="166"/>
        <v>10</v>
      </c>
      <c r="AK245" s="147"/>
      <c r="AL245" s="150"/>
      <c r="AM245" s="135">
        <v>44025</v>
      </c>
      <c r="AN245" s="139" t="s">
        <v>17</v>
      </c>
      <c r="AO245" s="139" t="s">
        <v>17</v>
      </c>
      <c r="AP245" s="139" t="s">
        <v>17</v>
      </c>
      <c r="AQ245" s="140" t="s">
        <v>17</v>
      </c>
      <c r="AR245" s="99" t="s">
        <v>17</v>
      </c>
      <c r="AS245" s="95" t="s">
        <v>17</v>
      </c>
      <c r="AT245" s="95" t="s">
        <v>17</v>
      </c>
      <c r="AU245" s="95" t="s">
        <v>17</v>
      </c>
      <c r="AV245" s="95" t="s">
        <v>17</v>
      </c>
      <c r="AW245" s="147"/>
      <c r="AX245" s="150"/>
      <c r="AY245" s="135">
        <v>44025</v>
      </c>
      <c r="AZ245" s="139">
        <v>14.9</v>
      </c>
      <c r="BA245" s="139">
        <v>28.1</v>
      </c>
      <c r="BB245" s="139">
        <v>5.8</v>
      </c>
      <c r="BC245" s="140">
        <v>0.26</v>
      </c>
      <c r="BD245" s="99">
        <f t="shared" si="167"/>
        <v>3.25</v>
      </c>
      <c r="BE245" s="95" t="str">
        <f t="shared" si="168"/>
        <v>6</v>
      </c>
      <c r="BF245" s="95" t="str">
        <f t="shared" si="169"/>
        <v>3</v>
      </c>
      <c r="BG245" s="95" t="str">
        <f t="shared" si="170"/>
        <v>3</v>
      </c>
      <c r="BH245" s="95" t="str">
        <f t="shared" si="171"/>
        <v>1</v>
      </c>
      <c r="BI245" s="147"/>
      <c r="BJ245" s="150"/>
      <c r="BK245" s="135">
        <v>44025</v>
      </c>
      <c r="BL245" s="139">
        <v>93.7</v>
      </c>
      <c r="BM245" s="139">
        <v>14.4</v>
      </c>
      <c r="BN245" s="139">
        <v>5.1</v>
      </c>
      <c r="BO245" s="140">
        <v>26.6</v>
      </c>
      <c r="BP245" s="99">
        <f t="shared" si="172"/>
        <v>6</v>
      </c>
      <c r="BQ245" s="95" t="str">
        <f t="shared" si="173"/>
        <v>10</v>
      </c>
      <c r="BR245" s="95" t="str">
        <f t="shared" si="174"/>
        <v>1</v>
      </c>
      <c r="BS245" s="95" t="str">
        <f t="shared" si="175"/>
        <v>3</v>
      </c>
      <c r="BT245" s="95" t="str">
        <f t="shared" si="176"/>
        <v>10</v>
      </c>
    </row>
    <row r="246" spans="1:72" ht="16.5">
      <c r="A246" s="147"/>
      <c r="B246" s="150"/>
      <c r="C246" s="135">
        <v>44062</v>
      </c>
      <c r="D246" s="141">
        <v>85.1</v>
      </c>
      <c r="E246" s="141">
        <v>15.3</v>
      </c>
      <c r="F246" s="141">
        <v>4.7</v>
      </c>
      <c r="G246" s="141">
        <v>37.3</v>
      </c>
      <c r="H246" s="99">
        <f t="shared" si="177"/>
        <v>6</v>
      </c>
      <c r="I246" s="95" t="str">
        <f t="shared" si="178"/>
        <v>10</v>
      </c>
      <c r="J246" s="95" t="str">
        <f t="shared" si="179"/>
        <v>1</v>
      </c>
      <c r="K246" s="95" t="str">
        <f t="shared" si="180"/>
        <v>3</v>
      </c>
      <c r="L246" s="95" t="str">
        <f t="shared" si="181"/>
        <v>10</v>
      </c>
      <c r="M246" s="147"/>
      <c r="N246" s="150"/>
      <c r="O246" s="135">
        <v>44062</v>
      </c>
      <c r="P246" s="139" t="s">
        <v>17</v>
      </c>
      <c r="Q246" s="139" t="s">
        <v>17</v>
      </c>
      <c r="R246" s="139" t="s">
        <v>17</v>
      </c>
      <c r="S246" s="140" t="s">
        <v>17</v>
      </c>
      <c r="T246" s="99" t="s">
        <v>17</v>
      </c>
      <c r="U246" s="95" t="s">
        <v>17</v>
      </c>
      <c r="V246" s="95" t="s">
        <v>17</v>
      </c>
      <c r="W246" s="95" t="s">
        <v>17</v>
      </c>
      <c r="X246" s="95" t="s">
        <v>17</v>
      </c>
      <c r="Y246" s="147"/>
      <c r="Z246" s="150"/>
      <c r="AA246" s="135">
        <v>44062</v>
      </c>
      <c r="AB246" s="141">
        <v>35.3</v>
      </c>
      <c r="AC246" s="141">
        <v>21.3</v>
      </c>
      <c r="AD246" s="141">
        <v>5.3</v>
      </c>
      <c r="AE246" s="141">
        <v>13</v>
      </c>
      <c r="AF246" s="99">
        <f t="shared" si="162"/>
        <v>6.5</v>
      </c>
      <c r="AG246" s="95" t="str">
        <f t="shared" si="163"/>
        <v>10</v>
      </c>
      <c r="AH246" s="95" t="str">
        <f t="shared" si="164"/>
        <v>3</v>
      </c>
      <c r="AI246" s="95" t="str">
        <f t="shared" si="165"/>
        <v>3</v>
      </c>
      <c r="AJ246" s="95" t="str">
        <f t="shared" si="166"/>
        <v>10</v>
      </c>
      <c r="AK246" s="147"/>
      <c r="AL246" s="150"/>
      <c r="AM246" s="135">
        <v>44062</v>
      </c>
      <c r="AN246" s="139" t="s">
        <v>17</v>
      </c>
      <c r="AO246" s="139" t="s">
        <v>17</v>
      </c>
      <c r="AP246" s="139" t="s">
        <v>17</v>
      </c>
      <c r="AQ246" s="140" t="s">
        <v>17</v>
      </c>
      <c r="AR246" s="99" t="s">
        <v>17</v>
      </c>
      <c r="AS246" s="95" t="s">
        <v>17</v>
      </c>
      <c r="AT246" s="95" t="s">
        <v>17</v>
      </c>
      <c r="AU246" s="95" t="s">
        <v>17</v>
      </c>
      <c r="AV246" s="95" t="s">
        <v>17</v>
      </c>
      <c r="AW246" s="147"/>
      <c r="AX246" s="150"/>
      <c r="AY246" s="135">
        <v>44062</v>
      </c>
      <c r="AZ246" s="141">
        <v>10.6</v>
      </c>
      <c r="BA246" s="141">
        <v>26.8</v>
      </c>
      <c r="BB246" s="141">
        <v>6</v>
      </c>
      <c r="BC246" s="141">
        <v>0.22</v>
      </c>
      <c r="BD246" s="99">
        <f t="shared" si="167"/>
        <v>3.25</v>
      </c>
      <c r="BE246" s="95" t="str">
        <f t="shared" si="168"/>
        <v>6</v>
      </c>
      <c r="BF246" s="95" t="str">
        <f t="shared" si="169"/>
        <v>3</v>
      </c>
      <c r="BG246" s="95" t="str">
        <f t="shared" si="170"/>
        <v>3</v>
      </c>
      <c r="BH246" s="95" t="str">
        <f t="shared" si="171"/>
        <v>1</v>
      </c>
      <c r="BI246" s="147"/>
      <c r="BJ246" s="150"/>
      <c r="BK246" s="135">
        <v>44062</v>
      </c>
      <c r="BL246" s="141">
        <v>85.1</v>
      </c>
      <c r="BM246" s="141">
        <v>15.3</v>
      </c>
      <c r="BN246" s="141">
        <v>4.7</v>
      </c>
      <c r="BO246" s="141">
        <v>37.3</v>
      </c>
      <c r="BP246" s="99">
        <f t="shared" si="172"/>
        <v>6</v>
      </c>
      <c r="BQ246" s="95" t="str">
        <f t="shared" si="173"/>
        <v>10</v>
      </c>
      <c r="BR246" s="95" t="str">
        <f t="shared" si="174"/>
        <v>1</v>
      </c>
      <c r="BS246" s="95" t="str">
        <f t="shared" si="175"/>
        <v>3</v>
      </c>
      <c r="BT246" s="95" t="str">
        <f t="shared" si="176"/>
        <v>10</v>
      </c>
    </row>
    <row r="247" spans="1:72" ht="16.5">
      <c r="A247" s="147"/>
      <c r="B247" s="150"/>
      <c r="C247" s="122">
        <v>44091</v>
      </c>
      <c r="D247" s="93">
        <v>13.7</v>
      </c>
      <c r="E247" s="93">
        <v>18.2</v>
      </c>
      <c r="F247" s="93">
        <v>5.1</v>
      </c>
      <c r="G247" s="93">
        <v>6.76</v>
      </c>
      <c r="H247" s="99">
        <f t="shared" si="177"/>
        <v>5</v>
      </c>
      <c r="I247" s="95" t="str">
        <f t="shared" si="178"/>
        <v>6</v>
      </c>
      <c r="J247" s="95" t="str">
        <f t="shared" si="179"/>
        <v>1</v>
      </c>
      <c r="K247" s="95" t="str">
        <f t="shared" si="180"/>
        <v>3</v>
      </c>
      <c r="L247" s="95" t="str">
        <f t="shared" si="181"/>
        <v>10</v>
      </c>
      <c r="M247" s="147"/>
      <c r="N247" s="150"/>
      <c r="O247" s="122">
        <v>44091</v>
      </c>
      <c r="P247" s="139" t="s">
        <v>17</v>
      </c>
      <c r="Q247" s="139" t="s">
        <v>17</v>
      </c>
      <c r="R247" s="139" t="s">
        <v>17</v>
      </c>
      <c r="S247" s="140" t="s">
        <v>17</v>
      </c>
      <c r="T247" s="99" t="s">
        <v>17</v>
      </c>
      <c r="U247" s="95" t="s">
        <v>17</v>
      </c>
      <c r="V247" s="95" t="s">
        <v>17</v>
      </c>
      <c r="W247" s="95" t="s">
        <v>17</v>
      </c>
      <c r="X247" s="95" t="s">
        <v>17</v>
      </c>
      <c r="Y247" s="147"/>
      <c r="Z247" s="150"/>
      <c r="AA247" s="122">
        <v>44091</v>
      </c>
      <c r="AB247" s="93">
        <v>12.4</v>
      </c>
      <c r="AC247" s="93">
        <v>14.2</v>
      </c>
      <c r="AD247" s="93">
        <v>5.2</v>
      </c>
      <c r="AE247" s="93">
        <v>5.13</v>
      </c>
      <c r="AF247" s="99">
        <f t="shared" si="162"/>
        <v>5</v>
      </c>
      <c r="AG247" s="95" t="str">
        <f t="shared" si="163"/>
        <v>6</v>
      </c>
      <c r="AH247" s="95" t="str">
        <f t="shared" si="164"/>
        <v>1</v>
      </c>
      <c r="AI247" s="95" t="str">
        <f t="shared" si="165"/>
        <v>3</v>
      </c>
      <c r="AJ247" s="95" t="str">
        <f t="shared" si="166"/>
        <v>10</v>
      </c>
      <c r="AK247" s="147"/>
      <c r="AL247" s="150"/>
      <c r="AM247" s="122">
        <v>44091</v>
      </c>
      <c r="AN247" s="139" t="s">
        <v>17</v>
      </c>
      <c r="AO247" s="139" t="s">
        <v>17</v>
      </c>
      <c r="AP247" s="139" t="s">
        <v>17</v>
      </c>
      <c r="AQ247" s="140" t="s">
        <v>17</v>
      </c>
      <c r="AR247" s="99" t="s">
        <v>17</v>
      </c>
      <c r="AS247" s="95" t="s">
        <v>17</v>
      </c>
      <c r="AT247" s="95" t="s">
        <v>17</v>
      </c>
      <c r="AU247" s="95" t="s">
        <v>17</v>
      </c>
      <c r="AV247" s="95" t="s">
        <v>17</v>
      </c>
      <c r="AW247" s="147"/>
      <c r="AX247" s="150"/>
      <c r="AY247" s="122">
        <v>44091</v>
      </c>
      <c r="AZ247" s="93">
        <v>12.2</v>
      </c>
      <c r="BA247" s="93">
        <v>16.2</v>
      </c>
      <c r="BB247" s="93">
        <v>6.1</v>
      </c>
      <c r="BC247" s="93">
        <v>0.31</v>
      </c>
      <c r="BD247" s="99">
        <f t="shared" si="167"/>
        <v>2.75</v>
      </c>
      <c r="BE247" s="95" t="str">
        <f t="shared" si="168"/>
        <v>6</v>
      </c>
      <c r="BF247" s="95" t="str">
        <f t="shared" si="169"/>
        <v>1</v>
      </c>
      <c r="BG247" s="95" t="str">
        <f t="shared" si="170"/>
        <v>3</v>
      </c>
      <c r="BH247" s="95" t="str">
        <f t="shared" si="171"/>
        <v>1</v>
      </c>
      <c r="BI247" s="147"/>
      <c r="BJ247" s="150"/>
      <c r="BK247" s="122">
        <v>44091</v>
      </c>
      <c r="BL247" s="93">
        <v>32.4</v>
      </c>
      <c r="BM247" s="93">
        <v>30</v>
      </c>
      <c r="BN247" s="93">
        <v>5.2</v>
      </c>
      <c r="BO247" s="93">
        <v>18.6</v>
      </c>
      <c r="BP247" s="99">
        <f t="shared" si="172"/>
        <v>6.5</v>
      </c>
      <c r="BQ247" s="95" t="str">
        <f t="shared" si="173"/>
        <v>10</v>
      </c>
      <c r="BR247" s="95" t="str">
        <f t="shared" si="174"/>
        <v>3</v>
      </c>
      <c r="BS247" s="95" t="str">
        <f t="shared" si="175"/>
        <v>3</v>
      </c>
      <c r="BT247" s="95" t="str">
        <f t="shared" si="176"/>
        <v>10</v>
      </c>
    </row>
    <row r="248" spans="1:72" ht="19.5" customHeight="1">
      <c r="A248" s="147"/>
      <c r="B248" s="150"/>
      <c r="C248" s="122">
        <v>44112</v>
      </c>
      <c r="D248" s="131">
        <v>31.8</v>
      </c>
      <c r="E248" s="131">
        <v>15</v>
      </c>
      <c r="F248" s="131">
        <v>4.9</v>
      </c>
      <c r="G248" s="131">
        <v>16.2</v>
      </c>
      <c r="H248" s="99">
        <f t="shared" si="177"/>
        <v>6</v>
      </c>
      <c r="I248" s="95" t="str">
        <f t="shared" si="178"/>
        <v>10</v>
      </c>
      <c r="J248" s="95" t="str">
        <f t="shared" si="179"/>
        <v>1</v>
      </c>
      <c r="K248" s="95" t="str">
        <f t="shared" si="180"/>
        <v>3</v>
      </c>
      <c r="L248" s="95" t="str">
        <f t="shared" si="181"/>
        <v>10</v>
      </c>
      <c r="M248" s="147"/>
      <c r="N248" s="150"/>
      <c r="O248" s="122">
        <v>44112</v>
      </c>
      <c r="P248" s="139" t="s">
        <v>17</v>
      </c>
      <c r="Q248" s="139" t="s">
        <v>17</v>
      </c>
      <c r="R248" s="139" t="s">
        <v>17</v>
      </c>
      <c r="S248" s="140" t="s">
        <v>17</v>
      </c>
      <c r="T248" s="99" t="s">
        <v>17</v>
      </c>
      <c r="U248" s="95" t="s">
        <v>17</v>
      </c>
      <c r="V248" s="95" t="s">
        <v>17</v>
      </c>
      <c r="W248" s="95" t="s">
        <v>17</v>
      </c>
      <c r="X248" s="95" t="s">
        <v>17</v>
      </c>
      <c r="Y248" s="147"/>
      <c r="Z248" s="150"/>
      <c r="AA248" s="122">
        <v>44112</v>
      </c>
      <c r="AB248" s="131">
        <v>71.2</v>
      </c>
      <c r="AC248" s="131">
        <v>26.6</v>
      </c>
      <c r="AD248" s="131">
        <v>5.2</v>
      </c>
      <c r="AE248" s="131">
        <v>18.4</v>
      </c>
      <c r="AF248" s="99">
        <f t="shared" si="162"/>
        <v>6.5</v>
      </c>
      <c r="AG248" s="95" t="str">
        <f t="shared" si="163"/>
        <v>10</v>
      </c>
      <c r="AH248" s="95" t="str">
        <f t="shared" si="164"/>
        <v>3</v>
      </c>
      <c r="AI248" s="95" t="str">
        <f t="shared" si="165"/>
        <v>3</v>
      </c>
      <c r="AJ248" s="95" t="str">
        <f t="shared" si="166"/>
        <v>10</v>
      </c>
      <c r="AK248" s="147"/>
      <c r="AL248" s="150"/>
      <c r="AM248" s="122">
        <v>44112</v>
      </c>
      <c r="AN248" s="139" t="s">
        <v>17</v>
      </c>
      <c r="AO248" s="139" t="s">
        <v>17</v>
      </c>
      <c r="AP248" s="139" t="s">
        <v>17</v>
      </c>
      <c r="AQ248" s="140" t="s">
        <v>17</v>
      </c>
      <c r="AR248" s="99" t="s">
        <v>17</v>
      </c>
      <c r="AS248" s="95" t="s">
        <v>17</v>
      </c>
      <c r="AT248" s="95" t="s">
        <v>17</v>
      </c>
      <c r="AU248" s="95" t="s">
        <v>17</v>
      </c>
      <c r="AV248" s="95" t="s">
        <v>17</v>
      </c>
      <c r="AW248" s="147"/>
      <c r="AX248" s="150"/>
      <c r="AY248" s="122">
        <v>44112</v>
      </c>
      <c r="AZ248" s="131">
        <v>10.7</v>
      </c>
      <c r="BA248" s="131">
        <v>26.9</v>
      </c>
      <c r="BB248" s="131">
        <v>5.9</v>
      </c>
      <c r="BC248" s="131">
        <v>0.48</v>
      </c>
      <c r="BD248" s="99">
        <f t="shared" si="167"/>
        <v>3.25</v>
      </c>
      <c r="BE248" s="95" t="str">
        <f t="shared" si="168"/>
        <v>6</v>
      </c>
      <c r="BF248" s="95" t="str">
        <f t="shared" si="169"/>
        <v>3</v>
      </c>
      <c r="BG248" s="95" t="str">
        <f t="shared" si="170"/>
        <v>3</v>
      </c>
      <c r="BH248" s="95" t="str">
        <f t="shared" si="171"/>
        <v>1</v>
      </c>
      <c r="BI248" s="147"/>
      <c r="BJ248" s="150"/>
      <c r="BK248" s="122">
        <v>44112</v>
      </c>
      <c r="BL248" s="131">
        <v>46.6</v>
      </c>
      <c r="BM248" s="131">
        <v>27.2</v>
      </c>
      <c r="BN248" s="131">
        <v>5</v>
      </c>
      <c r="BO248" s="131">
        <v>12.6</v>
      </c>
      <c r="BP248" s="99">
        <f t="shared" si="172"/>
        <v>6.5</v>
      </c>
      <c r="BQ248" s="95" t="str">
        <f t="shared" si="173"/>
        <v>10</v>
      </c>
      <c r="BR248" s="95" t="str">
        <f t="shared" si="174"/>
        <v>3</v>
      </c>
      <c r="BS248" s="95" t="str">
        <f t="shared" si="175"/>
        <v>3</v>
      </c>
      <c r="BT248" s="95" t="str">
        <f t="shared" si="176"/>
        <v>10</v>
      </c>
    </row>
    <row r="249" spans="1:72" ht="16.5">
      <c r="A249" s="147"/>
      <c r="B249" s="150"/>
      <c r="C249" s="122">
        <v>44146</v>
      </c>
      <c r="D249" s="93">
        <v>113</v>
      </c>
      <c r="E249" s="93">
        <v>35.3</v>
      </c>
      <c r="F249" s="93">
        <v>5.4</v>
      </c>
      <c r="G249" s="93">
        <v>39.3</v>
      </c>
      <c r="H249" s="99">
        <f t="shared" si="177"/>
        <v>6.5</v>
      </c>
      <c r="I249" s="95" t="str">
        <f t="shared" si="178"/>
        <v>10</v>
      </c>
      <c r="J249" s="95" t="str">
        <f t="shared" si="179"/>
        <v>3</v>
      </c>
      <c r="K249" s="95" t="str">
        <f t="shared" si="180"/>
        <v>3</v>
      </c>
      <c r="L249" s="95" t="str">
        <f t="shared" si="181"/>
        <v>10</v>
      </c>
      <c r="M249" s="147"/>
      <c r="N249" s="150"/>
      <c r="O249" s="122">
        <v>44146</v>
      </c>
      <c r="P249" s="139" t="s">
        <v>17</v>
      </c>
      <c r="Q249" s="139" t="s">
        <v>17</v>
      </c>
      <c r="R249" s="139" t="s">
        <v>17</v>
      </c>
      <c r="S249" s="140" t="s">
        <v>17</v>
      </c>
      <c r="T249" s="99" t="s">
        <v>17</v>
      </c>
      <c r="U249" s="95" t="s">
        <v>17</v>
      </c>
      <c r="V249" s="95" t="s">
        <v>17</v>
      </c>
      <c r="W249" s="95" t="s">
        <v>17</v>
      </c>
      <c r="X249" s="95" t="s">
        <v>17</v>
      </c>
      <c r="Y249" s="147"/>
      <c r="Z249" s="150"/>
      <c r="AA249" s="122">
        <v>44146</v>
      </c>
      <c r="AB249" s="93">
        <v>12.4</v>
      </c>
      <c r="AC249" s="93">
        <v>20.4</v>
      </c>
      <c r="AD249" s="93">
        <v>5.1</v>
      </c>
      <c r="AE249" s="93">
        <v>6.5</v>
      </c>
      <c r="AF249" s="99">
        <f t="shared" si="162"/>
        <v>5.5</v>
      </c>
      <c r="AG249" s="95" t="str">
        <f t="shared" si="163"/>
        <v>6</v>
      </c>
      <c r="AH249" s="95" t="str">
        <f t="shared" si="164"/>
        <v>3</v>
      </c>
      <c r="AI249" s="95" t="str">
        <f t="shared" si="165"/>
        <v>3</v>
      </c>
      <c r="AJ249" s="95" t="str">
        <f t="shared" si="166"/>
        <v>10</v>
      </c>
      <c r="AK249" s="147"/>
      <c r="AL249" s="150"/>
      <c r="AM249" s="122">
        <v>44146</v>
      </c>
      <c r="AN249" s="139" t="s">
        <v>17</v>
      </c>
      <c r="AO249" s="139" t="s">
        <v>17</v>
      </c>
      <c r="AP249" s="139" t="s">
        <v>17</v>
      </c>
      <c r="AQ249" s="140" t="s">
        <v>17</v>
      </c>
      <c r="AR249" s="99" t="s">
        <v>17</v>
      </c>
      <c r="AS249" s="95" t="s">
        <v>17</v>
      </c>
      <c r="AT249" s="95" t="s">
        <v>17</v>
      </c>
      <c r="AU249" s="95" t="s">
        <v>17</v>
      </c>
      <c r="AV249" s="95" t="s">
        <v>17</v>
      </c>
      <c r="AW249" s="147"/>
      <c r="AX249" s="150"/>
      <c r="AY249" s="122">
        <v>44146</v>
      </c>
      <c r="AZ249" s="93">
        <v>18.5</v>
      </c>
      <c r="BA249" s="93">
        <v>31.1</v>
      </c>
      <c r="BB249" s="93">
        <v>6.9</v>
      </c>
      <c r="BC249" s="93">
        <v>10.9</v>
      </c>
      <c r="BD249" s="99">
        <f t="shared" si="167"/>
        <v>6</v>
      </c>
      <c r="BE249" s="95" t="str">
        <f t="shared" si="168"/>
        <v>10</v>
      </c>
      <c r="BF249" s="95" t="str">
        <f t="shared" si="169"/>
        <v>3</v>
      </c>
      <c r="BG249" s="95" t="str">
        <f t="shared" si="170"/>
        <v>1</v>
      </c>
      <c r="BH249" s="95" t="str">
        <f t="shared" si="171"/>
        <v>10</v>
      </c>
      <c r="BI249" s="147"/>
      <c r="BJ249" s="150"/>
      <c r="BK249" s="122">
        <v>44146</v>
      </c>
      <c r="BL249" s="93">
        <v>8.3</v>
      </c>
      <c r="BM249" s="93">
        <v>56.2</v>
      </c>
      <c r="BN249" s="93">
        <v>5.6</v>
      </c>
      <c r="BO249" s="93">
        <v>0.68</v>
      </c>
      <c r="BP249" s="99">
        <f t="shared" si="172"/>
        <v>4.5</v>
      </c>
      <c r="BQ249" s="95" t="str">
        <f t="shared" si="173"/>
        <v>6</v>
      </c>
      <c r="BR249" s="95" t="str">
        <f t="shared" si="174"/>
        <v>6</v>
      </c>
      <c r="BS249" s="95" t="str">
        <f t="shared" si="175"/>
        <v>3</v>
      </c>
      <c r="BT249" s="95" t="str">
        <f t="shared" si="176"/>
        <v>3</v>
      </c>
    </row>
    <row r="250" spans="1:72" ht="17.25" thickBot="1">
      <c r="A250" s="148"/>
      <c r="B250" s="151"/>
      <c r="C250" s="124">
        <v>44174</v>
      </c>
      <c r="D250" s="126">
        <v>32.8</v>
      </c>
      <c r="E250" s="126">
        <v>36.2</v>
      </c>
      <c r="F250" s="126">
        <v>5.3</v>
      </c>
      <c r="G250" s="126">
        <v>44.9</v>
      </c>
      <c r="H250" s="127">
        <f t="shared" si="177"/>
        <v>6.5</v>
      </c>
      <c r="I250" s="128" t="str">
        <f t="shared" si="178"/>
        <v>10</v>
      </c>
      <c r="J250" s="128" t="str">
        <f t="shared" si="179"/>
        <v>3</v>
      </c>
      <c r="K250" s="95" t="str">
        <f t="shared" si="180"/>
        <v>3</v>
      </c>
      <c r="L250" s="95" t="str">
        <f t="shared" si="181"/>
        <v>10</v>
      </c>
      <c r="M250" s="148"/>
      <c r="N250" s="151"/>
      <c r="O250" s="124">
        <v>44174</v>
      </c>
      <c r="P250" s="139" t="s">
        <v>17</v>
      </c>
      <c r="Q250" s="139" t="s">
        <v>17</v>
      </c>
      <c r="R250" s="139" t="s">
        <v>17</v>
      </c>
      <c r="S250" s="140" t="s">
        <v>17</v>
      </c>
      <c r="T250" s="99" t="s">
        <v>17</v>
      </c>
      <c r="U250" s="95" t="s">
        <v>17</v>
      </c>
      <c r="V250" s="95" t="s">
        <v>17</v>
      </c>
      <c r="W250" s="95" t="s">
        <v>17</v>
      </c>
      <c r="X250" s="95" t="s">
        <v>17</v>
      </c>
      <c r="Y250" s="148"/>
      <c r="Z250" s="151"/>
      <c r="AA250" s="124">
        <v>44174</v>
      </c>
      <c r="AB250" s="126">
        <v>12.3</v>
      </c>
      <c r="AC250" s="126">
        <v>35.8</v>
      </c>
      <c r="AD250" s="126">
        <v>5.8</v>
      </c>
      <c r="AE250" s="126">
        <v>16.1</v>
      </c>
      <c r="AF250" s="127">
        <f t="shared" si="162"/>
        <v>5.5</v>
      </c>
      <c r="AG250" s="128" t="str">
        <f t="shared" si="163"/>
        <v>6</v>
      </c>
      <c r="AH250" s="128" t="str">
        <f t="shared" si="164"/>
        <v>3</v>
      </c>
      <c r="AI250" s="95" t="str">
        <f t="shared" si="165"/>
        <v>3</v>
      </c>
      <c r="AJ250" s="95" t="str">
        <f t="shared" si="166"/>
        <v>10</v>
      </c>
      <c r="AK250" s="148"/>
      <c r="AL250" s="151"/>
      <c r="AM250" s="124">
        <v>44174</v>
      </c>
      <c r="AN250" s="139" t="s">
        <v>17</v>
      </c>
      <c r="AO250" s="139" t="s">
        <v>17</v>
      </c>
      <c r="AP250" s="139" t="s">
        <v>17</v>
      </c>
      <c r="AQ250" s="140" t="s">
        <v>17</v>
      </c>
      <c r="AR250" s="99" t="s">
        <v>17</v>
      </c>
      <c r="AS250" s="95" t="s">
        <v>17</v>
      </c>
      <c r="AT250" s="95" t="s">
        <v>17</v>
      </c>
      <c r="AU250" s="95" t="s">
        <v>17</v>
      </c>
      <c r="AV250" s="95" t="s">
        <v>17</v>
      </c>
      <c r="AW250" s="148"/>
      <c r="AX250" s="151"/>
      <c r="AY250" s="124">
        <v>44174</v>
      </c>
      <c r="AZ250" s="126">
        <v>8</v>
      </c>
      <c r="BA250" s="126">
        <v>48.9</v>
      </c>
      <c r="BB250" s="126">
        <v>6.8</v>
      </c>
      <c r="BC250" s="126">
        <v>0.48</v>
      </c>
      <c r="BD250" s="99">
        <f t="shared" si="167"/>
        <v>2.75</v>
      </c>
      <c r="BE250" s="128" t="str">
        <f t="shared" si="168"/>
        <v>6</v>
      </c>
      <c r="BF250" s="128" t="str">
        <f t="shared" si="169"/>
        <v>3</v>
      </c>
      <c r="BG250" s="95" t="str">
        <f t="shared" si="170"/>
        <v>1</v>
      </c>
      <c r="BH250" s="95" t="str">
        <f t="shared" si="171"/>
        <v>1</v>
      </c>
      <c r="BI250" s="148"/>
      <c r="BJ250" s="151"/>
      <c r="BK250" s="124">
        <v>44174</v>
      </c>
      <c r="BL250" s="126">
        <v>44</v>
      </c>
      <c r="BM250" s="126">
        <v>14</v>
      </c>
      <c r="BN250" s="126">
        <v>5.1</v>
      </c>
      <c r="BO250" s="126">
        <v>29</v>
      </c>
      <c r="BP250" s="127">
        <f t="shared" si="172"/>
        <v>6</v>
      </c>
      <c r="BQ250" s="128" t="str">
        <f t="shared" si="173"/>
        <v>10</v>
      </c>
      <c r="BR250" s="128" t="str">
        <f t="shared" si="174"/>
        <v>1</v>
      </c>
      <c r="BS250" s="95" t="str">
        <f t="shared" si="175"/>
        <v>3</v>
      </c>
      <c r="BT250" s="95" t="str">
        <f t="shared" si="176"/>
        <v>10</v>
      </c>
    </row>
    <row r="251" spans="1:72" ht="18" thickBot="1" thickTop="1">
      <c r="A251" s="104">
        <v>109</v>
      </c>
      <c r="B251" s="105" t="s">
        <v>10</v>
      </c>
      <c r="C251" s="106" t="s">
        <v>15</v>
      </c>
      <c r="D251" s="107">
        <f>AVERAGE(D239:D250)</f>
        <v>35.675000000000004</v>
      </c>
      <c r="E251" s="107">
        <f>AVERAGE(E239:E250)</f>
        <v>25.125</v>
      </c>
      <c r="F251" s="107">
        <f>AVERAGE(F239:F250)</f>
        <v>5.025</v>
      </c>
      <c r="G251" s="107">
        <f>AVERAGE(G239:G250)</f>
        <v>25.91333333333333</v>
      </c>
      <c r="H251" s="107">
        <f>AVERAGE(H239:H250)</f>
        <v>5.916666666666667</v>
      </c>
      <c r="I251" s="125" t="str">
        <f>IF(D251&lt;3,"1",IF(D251&lt;5,"3",IF(D251&lt;=15,"6",IF(D251&gt;15,"10"))))</f>
        <v>10</v>
      </c>
      <c r="J251" s="125" t="str">
        <f>IF(E251&lt;20,"1",IF(E251&lt;=49,"3",IF(E251&lt;=100,"6",IF(E251&gt;100,"10"))))</f>
        <v>3</v>
      </c>
      <c r="K251" s="109" t="str">
        <f>IF(F251&gt;6.5,"1",IF(F251&gt;=4.6,"3",IF(F251&gt;=2,"6",IF(F251&gt;=0,"10"))))</f>
        <v>3</v>
      </c>
      <c r="L251" s="109" t="str">
        <f>IF(G251&lt;0.5,"1",IF(G251&lt;1,"3",IF(G251&lt;=3,"6",IF(G251&gt;=3,"10"))))</f>
        <v>10</v>
      </c>
      <c r="M251" s="104">
        <v>109</v>
      </c>
      <c r="N251" s="105" t="s">
        <v>10</v>
      </c>
      <c r="O251" s="106" t="s">
        <v>15</v>
      </c>
      <c r="P251" s="107">
        <f>AVERAGE(P239:P250)</f>
        <v>38.2</v>
      </c>
      <c r="Q251" s="107">
        <f>AVERAGE(Q239:Q250)</f>
        <v>36.7</v>
      </c>
      <c r="R251" s="107">
        <f>AVERAGE(R239:R250)</f>
        <v>5.4</v>
      </c>
      <c r="S251" s="107">
        <f>AVERAGE(S239:S250)</f>
        <v>34.8</v>
      </c>
      <c r="T251" s="107">
        <f>AVERAGE(T239:T250)</f>
        <v>6.5</v>
      </c>
      <c r="U251" s="125" t="str">
        <f>IF(P251&lt;3,"1",IF(P251&lt;5,"3",IF(P251&lt;=15,"6",IF(P251&gt;15,"10"))))</f>
        <v>10</v>
      </c>
      <c r="V251" s="125" t="str">
        <f>IF(Q251&lt;20,"1",IF(Q251&lt;=49,"3",IF(Q251&lt;=100,"6",IF(Q251&gt;100,"10"))))</f>
        <v>3</v>
      </c>
      <c r="W251" s="109" t="str">
        <f>IF(R251&gt;6.5,"1",IF(R251&gt;=4.6,"3",IF(R251&gt;=2,"6",IF(R251&gt;=0,"10"))))</f>
        <v>3</v>
      </c>
      <c r="X251" s="109" t="str">
        <f>IF(S251&lt;0.5,"1",IF(S251&lt;1,"3",IF(S251&lt;=3,"6",IF(S251&gt;=3,"10"))))</f>
        <v>10</v>
      </c>
      <c r="Y251" s="104">
        <v>109</v>
      </c>
      <c r="Z251" s="105" t="s">
        <v>10</v>
      </c>
      <c r="AA251" s="106" t="s">
        <v>15</v>
      </c>
      <c r="AB251" s="107">
        <f>AVERAGE(AB239:AB250)</f>
        <v>20.963636363636365</v>
      </c>
      <c r="AC251" s="107">
        <f>AVERAGE(AC239:AC250)</f>
        <v>23</v>
      </c>
      <c r="AD251" s="107">
        <f>AVERAGE(AD239:AD250)</f>
        <v>5.181818181818182</v>
      </c>
      <c r="AE251" s="107">
        <f>AVERAGE(AE239:AE250)</f>
        <v>15.399090909090908</v>
      </c>
      <c r="AF251" s="107">
        <f>AVERAGE(AF239:AF250)</f>
        <v>5.75</v>
      </c>
      <c r="AG251" s="125" t="str">
        <f>IF(AB251&lt;3,"1",IF(AB251&lt;5,"3",IF(AB251&lt;=15,"6",IF(AB251&gt;15,"10"))))</f>
        <v>10</v>
      </c>
      <c r="AH251" s="125" t="str">
        <f>IF(AC251&lt;20,"1",IF(AC251&lt;=49,"3",IF(AC251&lt;=100,"6",IF(AC251&gt;100,"10"))))</f>
        <v>3</v>
      </c>
      <c r="AI251" s="109" t="str">
        <f>IF(AD251&gt;6.5,"1",IF(AD251&gt;=4.6,"3",IF(AD251&gt;=2,"6",IF(AD251&gt;=0,"10"))))</f>
        <v>3</v>
      </c>
      <c r="AJ251" s="109" t="str">
        <f>IF(AE251&lt;0.5,"1",IF(AE251&lt;1,"3",IF(AE251&lt;=3,"6",IF(AE251&gt;=3,"10"))))</f>
        <v>10</v>
      </c>
      <c r="AK251" s="104">
        <v>109</v>
      </c>
      <c r="AL251" s="105" t="s">
        <v>10</v>
      </c>
      <c r="AM251" s="106" t="s">
        <v>15</v>
      </c>
      <c r="AN251" s="107">
        <f>AVERAGE(AN239:AN250)</f>
        <v>5.7</v>
      </c>
      <c r="AO251" s="107">
        <f>AVERAGE(AO239:AO250)</f>
        <v>132</v>
      </c>
      <c r="AP251" s="107">
        <f>AVERAGE(AP239:AP250)</f>
        <v>5.8</v>
      </c>
      <c r="AQ251" s="107">
        <f>AVERAGE(AQ239:AQ250)</f>
        <v>4.75</v>
      </c>
      <c r="AR251" s="107">
        <f>AVERAGE(AR239:AR250)</f>
        <v>7.25</v>
      </c>
      <c r="AS251" s="125" t="str">
        <f>IF(AN251&lt;3,"1",IF(AN251&lt;5,"3",IF(AN251&lt;=15,"6",IF(AN251&gt;15,"10"))))</f>
        <v>6</v>
      </c>
      <c r="AT251" s="125" t="str">
        <f>IF(AO251&lt;20,"1",IF(AO251&lt;=49,"3",IF(AO251&lt;=100,"6",IF(AO251&gt;100,"10"))))</f>
        <v>10</v>
      </c>
      <c r="AU251" s="109" t="str">
        <f>IF(AP251&gt;6.5,"1",IF(AP251&gt;=4.6,"3",IF(AP251&gt;=2,"6",IF(AP251&gt;=0,"10"))))</f>
        <v>3</v>
      </c>
      <c r="AV251" s="109" t="str">
        <f>IF(AQ251&lt;0.5,"1",IF(AQ251&lt;1,"3",IF(AQ251&lt;=3,"6",IF(AQ251&gt;=3,"10"))))</f>
        <v>10</v>
      </c>
      <c r="AW251" s="104">
        <v>109</v>
      </c>
      <c r="AX251" s="105" t="s">
        <v>10</v>
      </c>
      <c r="AY251" s="106" t="s">
        <v>15</v>
      </c>
      <c r="AZ251" s="107">
        <f>AVERAGE(AZ239:AZ250)</f>
        <v>11.441666666666668</v>
      </c>
      <c r="BA251" s="107">
        <f>AVERAGE(BA239:BA250)</f>
        <v>34.40833333333333</v>
      </c>
      <c r="BB251" s="107">
        <f>AVERAGE(BB239:BB250)</f>
        <v>5.949999999999999</v>
      </c>
      <c r="BC251" s="107">
        <f>AVERAGE(BC239:BC250)</f>
        <v>4.260833333333332</v>
      </c>
      <c r="BD251" s="107">
        <f>AVERAGE(BD239:BD250)</f>
        <v>4.145833333333333</v>
      </c>
      <c r="BE251" s="125" t="str">
        <f>IF(AZ251&lt;3,"1",IF(AZ251&lt;5,"3",IF(AZ251&lt;=15,"6",IF(AZ251&gt;15,"10"))))</f>
        <v>6</v>
      </c>
      <c r="BF251" s="125" t="str">
        <f>IF(BA251&lt;20,"1",IF(BA251&lt;=49,"3",IF(BA251&lt;=100,"6",IF(BA251&gt;100,"10"))))</f>
        <v>3</v>
      </c>
      <c r="BG251" s="109" t="str">
        <f>IF(BB251&gt;6.5,"1",IF(BB251&gt;=4.6,"3",IF(BB251&gt;=2,"6",IF(BB251&gt;=0,"10"))))</f>
        <v>3</v>
      </c>
      <c r="BH251" s="109" t="str">
        <f>IF(BC251&lt;0.5,"1",IF(BC251&lt;1,"3",IF(BC251&lt;=3,"6",IF(BC251&gt;=3,"10"))))</f>
        <v>10</v>
      </c>
      <c r="BI251" s="104">
        <v>109</v>
      </c>
      <c r="BJ251" s="105" t="s">
        <v>10</v>
      </c>
      <c r="BK251" s="106" t="s">
        <v>15</v>
      </c>
      <c r="BL251" s="107">
        <f>AVERAGE(BL239:BL250)</f>
        <v>49.53333333333333</v>
      </c>
      <c r="BM251" s="107">
        <f>AVERAGE(BM239:BM250)</f>
        <v>37.916666666666664</v>
      </c>
      <c r="BN251" s="107">
        <f>AVERAGE(BN239:BN250)</f>
        <v>5.050000000000001</v>
      </c>
      <c r="BO251" s="107">
        <f>AVERAGE(BO239:BO250)</f>
        <v>34.215</v>
      </c>
      <c r="BP251" s="107">
        <f>AVERAGE(BP239:BP250)</f>
        <v>6.3125</v>
      </c>
      <c r="BQ251" s="125" t="str">
        <f>IF(BL251&lt;3,"1",IF(BL251&lt;5,"3",IF(BL251&lt;=15,"6",IF(BL251&gt;15,"10"))))</f>
        <v>10</v>
      </c>
      <c r="BR251" s="125" t="str">
        <f>IF(BM251&lt;20,"1",IF(BM251&lt;=49,"3",IF(BM251&lt;=100,"6",IF(BM251&gt;100,"10"))))</f>
        <v>3</v>
      </c>
      <c r="BS251" s="109" t="str">
        <f>IF(BN251&gt;6.5,"1",IF(BN251&gt;=4.6,"3",IF(BN251&gt;=2,"6",IF(BN251&gt;=0,"10"))))</f>
        <v>3</v>
      </c>
      <c r="BT251" s="109" t="str">
        <f>IF(BO251&lt;0.5,"1",IF(BO251&lt;1,"3",IF(BO251&lt;=3,"6",IF(BO251&gt;=3,"10"))))</f>
        <v>10</v>
      </c>
    </row>
    <row r="252" spans="1:72" ht="17.25" thickTop="1">
      <c r="A252" s="146">
        <v>110</v>
      </c>
      <c r="B252" s="149" t="s">
        <v>10</v>
      </c>
      <c r="C252" s="92">
        <v>44200</v>
      </c>
      <c r="D252" s="93">
        <v>117</v>
      </c>
      <c r="E252" s="93">
        <v>30</v>
      </c>
      <c r="F252" s="93">
        <v>6</v>
      </c>
      <c r="G252" s="93">
        <v>61.4</v>
      </c>
      <c r="H252" s="99">
        <f>(I252+J252+K252+L252)/4</f>
        <v>6.5</v>
      </c>
      <c r="I252" s="95" t="str">
        <f>IF(D252&lt;=3,"1",IF(D252&lt;5,"3",IF(D252&lt;=15,"6",IF(D252&gt;15,"10"))))</f>
        <v>10</v>
      </c>
      <c r="J252" s="95" t="str">
        <f>IF(E252&lt;=20,"1",IF(E252&lt;=49.9,"3",IF(E252&lt;=100,"6",IF(E252&gt;100,"10"))))</f>
        <v>3</v>
      </c>
      <c r="K252" s="95" t="str">
        <f>IF(F252&gt;=6.5,"1",IF(F252&gt;=4.6,"3",IF(F252&gt;=2,"6",IF(F252&gt;=0,"10"))))</f>
        <v>3</v>
      </c>
      <c r="L252" s="95" t="str">
        <f>IF(G252&lt;=0.5,"1",IF(G252&lt;1,"3",IF(G252&lt;=3,"6",IF(G252&gt;=3,"10"))))</f>
        <v>10</v>
      </c>
      <c r="M252" s="146">
        <v>110</v>
      </c>
      <c r="N252" s="149" t="s">
        <v>10</v>
      </c>
      <c r="O252" s="92">
        <v>44200</v>
      </c>
      <c r="P252" s="139" t="s">
        <v>17</v>
      </c>
      <c r="Q252" s="139" t="s">
        <v>17</v>
      </c>
      <c r="R252" s="139" t="s">
        <v>17</v>
      </c>
      <c r="S252" s="140" t="s">
        <v>17</v>
      </c>
      <c r="T252" s="99" t="s">
        <v>17</v>
      </c>
      <c r="U252" s="95" t="s">
        <v>17</v>
      </c>
      <c r="V252" s="95" t="s">
        <v>17</v>
      </c>
      <c r="W252" s="95" t="s">
        <v>17</v>
      </c>
      <c r="X252" s="95" t="s">
        <v>17</v>
      </c>
      <c r="Y252" s="146">
        <v>110</v>
      </c>
      <c r="Z252" s="149" t="s">
        <v>10</v>
      </c>
      <c r="AA252" s="92">
        <v>44200</v>
      </c>
      <c r="AB252" s="93">
        <v>144</v>
      </c>
      <c r="AC252" s="93">
        <v>47.2</v>
      </c>
      <c r="AD252" s="93">
        <v>5.5</v>
      </c>
      <c r="AE252" s="93">
        <v>45.6</v>
      </c>
      <c r="AF252" s="99">
        <f>(AG252+AH252+AI252+AJ252)/4</f>
        <v>6.5</v>
      </c>
      <c r="AG252" s="95" t="str">
        <f>IF(AB252&lt;=3,"1",IF(AB252&lt;5,"3",IF(AB252&lt;=15,"6",IF(AB252&gt;15,"10"))))</f>
        <v>10</v>
      </c>
      <c r="AH252" s="95" t="str">
        <f>IF(AC252&lt;=20,"1",IF(AC252&lt;=49.9,"3",IF(AC252&lt;=100,"6",IF(AC252&gt;100,"10"))))</f>
        <v>3</v>
      </c>
      <c r="AI252" s="95" t="str">
        <f>IF(AD252&gt;=6.5,"1",IF(AD252&gt;=4.6,"3",IF(AD252&gt;=2,"6",IF(AD252&gt;=0,"10"))))</f>
        <v>3</v>
      </c>
      <c r="AJ252" s="95" t="str">
        <f>IF(AE252&lt;=0.5,"1",IF(AE252&lt;1,"3",IF(AE252&lt;=3,"6",IF(AE252&gt;=3,"10"))))</f>
        <v>10</v>
      </c>
      <c r="AK252" s="146">
        <v>110</v>
      </c>
      <c r="AL252" s="149" t="s">
        <v>10</v>
      </c>
      <c r="AM252" s="92">
        <v>44200</v>
      </c>
      <c r="AN252" s="139" t="s">
        <v>17</v>
      </c>
      <c r="AO252" s="139" t="s">
        <v>17</v>
      </c>
      <c r="AP252" s="139" t="s">
        <v>17</v>
      </c>
      <c r="AQ252" s="140" t="s">
        <v>17</v>
      </c>
      <c r="AR252" s="99" t="s">
        <v>17</v>
      </c>
      <c r="AS252" s="95" t="s">
        <v>17</v>
      </c>
      <c r="AT252" s="95" t="s">
        <v>17</v>
      </c>
      <c r="AU252" s="95" t="s">
        <v>17</v>
      </c>
      <c r="AV252" s="95" t="s">
        <v>17</v>
      </c>
      <c r="AW252" s="146">
        <v>110</v>
      </c>
      <c r="AX252" s="149" t="s">
        <v>10</v>
      </c>
      <c r="AY252" s="92">
        <v>44200</v>
      </c>
      <c r="AZ252" s="93">
        <v>14.8</v>
      </c>
      <c r="BA252" s="93">
        <v>27.1</v>
      </c>
      <c r="BB252" s="93">
        <v>6.6</v>
      </c>
      <c r="BC252" s="93">
        <v>0.1</v>
      </c>
      <c r="BD252" s="99">
        <f aca="true" t="shared" si="182" ref="BD252:BD263">(BE252+BF252+BG252+BH252)/4</f>
        <v>2.75</v>
      </c>
      <c r="BE252" s="95" t="str">
        <f aca="true" t="shared" si="183" ref="BE252:BE263">IF(AZ252&lt;=3,"1",IF(AZ252&lt;5,"3",IF(AZ252&lt;=15,"6",IF(AZ252&gt;15,"10"))))</f>
        <v>6</v>
      </c>
      <c r="BF252" s="95" t="str">
        <f aca="true" t="shared" si="184" ref="BF252:BF263">IF(BA252&lt;=20,"1",IF(BA252&lt;=49.9,"3",IF(BA252&lt;=100,"6",IF(BA252&gt;100,"10"))))</f>
        <v>3</v>
      </c>
      <c r="BG252" s="95" t="str">
        <f aca="true" t="shared" si="185" ref="BG252:BG263">IF(BB252&gt;=6.5,"1",IF(BB252&gt;=4.6,"3",IF(BB252&gt;=2,"6",IF(BB252&gt;=0,"10"))))</f>
        <v>1</v>
      </c>
      <c r="BH252" s="95" t="str">
        <f aca="true" t="shared" si="186" ref="BH252:BH263">IF(BC252&lt;=0.5,"1",IF(BC252&lt;1,"3",IF(BC252&lt;=3,"6",IF(BC252&gt;=3,"10"))))</f>
        <v>1</v>
      </c>
      <c r="BI252" s="146">
        <v>110</v>
      </c>
      <c r="BJ252" s="149" t="s">
        <v>10</v>
      </c>
      <c r="BK252" s="92">
        <v>44200</v>
      </c>
      <c r="BL252" s="93">
        <v>74.3</v>
      </c>
      <c r="BM252" s="93">
        <v>88.2</v>
      </c>
      <c r="BN252" s="93">
        <v>5</v>
      </c>
      <c r="BO252" s="93">
        <v>39.8</v>
      </c>
      <c r="BP252" s="99">
        <f aca="true" t="shared" si="187" ref="BP252:BP263">(BQ252+BR252+BS252+BT252)/4</f>
        <v>7.25</v>
      </c>
      <c r="BQ252" s="95" t="str">
        <f aca="true" t="shared" si="188" ref="BQ252:BQ263">IF(BL252&lt;=3,"1",IF(BL252&lt;5,"3",IF(BL252&lt;=15,"6",IF(BL252&gt;15,"10"))))</f>
        <v>10</v>
      </c>
      <c r="BR252" s="95" t="str">
        <f aca="true" t="shared" si="189" ref="BR252:BR263">IF(BM252&lt;=20,"1",IF(BM252&lt;=49.9,"3",IF(BM252&lt;=100,"6",IF(BM252&gt;100,"10"))))</f>
        <v>6</v>
      </c>
      <c r="BS252" s="95" t="str">
        <f aca="true" t="shared" si="190" ref="BS252:BS263">IF(BN252&gt;=6.5,"1",IF(BN252&gt;=4.6,"3",IF(BN252&gt;=2,"6",IF(BN252&gt;=0,"10"))))</f>
        <v>3</v>
      </c>
      <c r="BT252" s="95" t="str">
        <f aca="true" t="shared" si="191" ref="BT252:BT263">IF(BO252&lt;=0.5,"1",IF(BO252&lt;1,"3",IF(BO252&lt;=3,"6",IF(BO252&gt;=3,"10"))))</f>
        <v>10</v>
      </c>
    </row>
    <row r="253" spans="1:72" ht="16.5">
      <c r="A253" s="147"/>
      <c r="B253" s="150"/>
      <c r="C253" s="122">
        <v>44229</v>
      </c>
      <c r="D253" s="131">
        <v>75.6</v>
      </c>
      <c r="E253" s="131">
        <v>24.2</v>
      </c>
      <c r="F253" s="131">
        <v>4.3</v>
      </c>
      <c r="G253" s="131">
        <v>55</v>
      </c>
      <c r="H253" s="99">
        <f>(I253+J253+K253+L253)/4</f>
        <v>7.25</v>
      </c>
      <c r="I253" s="95" t="str">
        <f>IF(D253&lt;=3,"1",IF(D253&lt;5,"3",IF(D253&lt;=15,"6",IF(D253&gt;15,"10"))))</f>
        <v>10</v>
      </c>
      <c r="J253" s="95" t="str">
        <f>IF(E253&lt;=20,"1",IF(E253&lt;=49.9,"3",IF(E253&lt;=100,"6",IF(E253&gt;100,"10"))))</f>
        <v>3</v>
      </c>
      <c r="K253" s="95" t="str">
        <f>IF(F253&gt;=6.5,"1",IF(F253&gt;=4.6,"3",IF(F253&gt;=2,"6",IF(F253&gt;=0,"10"))))</f>
        <v>6</v>
      </c>
      <c r="L253" s="95" t="str">
        <f>IF(G253&lt;=0.5,"1",IF(G253&lt;1,"3",IF(G253&lt;=3,"6",IF(G253&gt;=3,"10"))))</f>
        <v>10</v>
      </c>
      <c r="M253" s="147"/>
      <c r="N253" s="150"/>
      <c r="O253" s="122">
        <v>44229</v>
      </c>
      <c r="P253" s="139" t="s">
        <v>17</v>
      </c>
      <c r="Q253" s="139" t="s">
        <v>17</v>
      </c>
      <c r="R253" s="139" t="s">
        <v>17</v>
      </c>
      <c r="S253" s="140" t="s">
        <v>17</v>
      </c>
      <c r="T253" s="99" t="s">
        <v>17</v>
      </c>
      <c r="U253" s="95" t="s">
        <v>17</v>
      </c>
      <c r="V253" s="95" t="s">
        <v>17</v>
      </c>
      <c r="W253" s="95" t="s">
        <v>17</v>
      </c>
      <c r="X253" s="95" t="s">
        <v>17</v>
      </c>
      <c r="Y253" s="147"/>
      <c r="Z253" s="150"/>
      <c r="AA253" s="122">
        <v>44229</v>
      </c>
      <c r="AB253" s="131">
        <v>50</v>
      </c>
      <c r="AC253" s="131">
        <v>49.8</v>
      </c>
      <c r="AD253" s="131">
        <v>5.6</v>
      </c>
      <c r="AE253" s="131">
        <v>46.5</v>
      </c>
      <c r="AF253" s="99">
        <f>(AG253+AH253+AI253+AJ253)/4</f>
        <v>6.5</v>
      </c>
      <c r="AG253" s="95" t="str">
        <f>IF(AB253&lt;=3,"1",IF(AB253&lt;5,"3",IF(AB253&lt;=15,"6",IF(AB253&gt;15,"10"))))</f>
        <v>10</v>
      </c>
      <c r="AH253" s="95" t="str">
        <f>IF(AC253&lt;=20,"1",IF(AC253&lt;=49.9,"3",IF(AC253&lt;=100,"6",IF(AC253&gt;100,"10"))))</f>
        <v>3</v>
      </c>
      <c r="AI253" s="95" t="str">
        <f>IF(AD253&gt;=6.5,"1",IF(AD253&gt;=4.6,"3",IF(AD253&gt;=2,"6",IF(AD253&gt;=0,"10"))))</f>
        <v>3</v>
      </c>
      <c r="AJ253" s="95" t="str">
        <f>IF(AE253&lt;=0.5,"1",IF(AE253&lt;1,"3",IF(AE253&lt;=3,"6",IF(AE253&gt;=3,"10"))))</f>
        <v>10</v>
      </c>
      <c r="AK253" s="147"/>
      <c r="AL253" s="150"/>
      <c r="AM253" s="122">
        <v>44229</v>
      </c>
      <c r="AN253" s="139" t="s">
        <v>17</v>
      </c>
      <c r="AO253" s="139" t="s">
        <v>17</v>
      </c>
      <c r="AP253" s="139" t="s">
        <v>17</v>
      </c>
      <c r="AQ253" s="140" t="s">
        <v>17</v>
      </c>
      <c r="AR253" s="99" t="s">
        <v>17</v>
      </c>
      <c r="AS253" s="95" t="s">
        <v>17</v>
      </c>
      <c r="AT253" s="95" t="s">
        <v>17</v>
      </c>
      <c r="AU253" s="95" t="s">
        <v>17</v>
      </c>
      <c r="AV253" s="95" t="s">
        <v>17</v>
      </c>
      <c r="AW253" s="147"/>
      <c r="AX253" s="150"/>
      <c r="AY253" s="122">
        <v>44229</v>
      </c>
      <c r="AZ253" s="131">
        <v>8.4</v>
      </c>
      <c r="BA253" s="131">
        <v>43.2</v>
      </c>
      <c r="BB253" s="131">
        <v>7.4</v>
      </c>
      <c r="BC253" s="131">
        <v>0.17</v>
      </c>
      <c r="BD253" s="99">
        <f t="shared" si="182"/>
        <v>2.75</v>
      </c>
      <c r="BE253" s="95" t="str">
        <f t="shared" si="183"/>
        <v>6</v>
      </c>
      <c r="BF253" s="95" t="str">
        <f t="shared" si="184"/>
        <v>3</v>
      </c>
      <c r="BG253" s="95" t="str">
        <f t="shared" si="185"/>
        <v>1</v>
      </c>
      <c r="BH253" s="95" t="str">
        <f t="shared" si="186"/>
        <v>1</v>
      </c>
      <c r="BI253" s="147"/>
      <c r="BJ253" s="150"/>
      <c r="BK253" s="122">
        <v>44229</v>
      </c>
      <c r="BL253" s="131">
        <v>42.3</v>
      </c>
      <c r="BM253" s="131">
        <v>28.2</v>
      </c>
      <c r="BN253" s="131">
        <v>4.4</v>
      </c>
      <c r="BO253" s="131">
        <v>37.6</v>
      </c>
      <c r="BP253" s="99">
        <f t="shared" si="187"/>
        <v>7.25</v>
      </c>
      <c r="BQ253" s="95" t="str">
        <f t="shared" si="188"/>
        <v>10</v>
      </c>
      <c r="BR253" s="95" t="str">
        <f t="shared" si="189"/>
        <v>3</v>
      </c>
      <c r="BS253" s="95" t="str">
        <f t="shared" si="190"/>
        <v>6</v>
      </c>
      <c r="BT253" s="95" t="str">
        <f t="shared" si="191"/>
        <v>10</v>
      </c>
    </row>
    <row r="254" spans="1:72" ht="16.5">
      <c r="A254" s="147"/>
      <c r="B254" s="150"/>
      <c r="C254" s="122">
        <v>44260</v>
      </c>
      <c r="D254" s="138">
        <v>91.3</v>
      </c>
      <c r="E254" s="138">
        <v>34.2</v>
      </c>
      <c r="F254" s="138">
        <v>4.2</v>
      </c>
      <c r="G254" s="138">
        <v>60.8</v>
      </c>
      <c r="H254" s="99">
        <f>(I254+J254+K254+L254)/4</f>
        <v>7.25</v>
      </c>
      <c r="I254" s="95" t="str">
        <f>IF(D254&lt;=3,"1",IF(D254&lt;5,"3",IF(D254&lt;=15,"6",IF(D254&gt;15,"10"))))</f>
        <v>10</v>
      </c>
      <c r="J254" s="95" t="str">
        <f>IF(E254&lt;=20,"1",IF(E254&lt;=49.9,"3",IF(E254&lt;=100,"6",IF(E254&gt;100,"10"))))</f>
        <v>3</v>
      </c>
      <c r="K254" s="95" t="str">
        <f>IF(F254&gt;=6.5,"1",IF(F254&gt;=4.6,"3",IF(F254&gt;=2,"6",IF(F254&gt;=0,"10"))))</f>
        <v>6</v>
      </c>
      <c r="L254" s="95" t="str">
        <f>IF(G254&lt;=0.5,"1",IF(G254&lt;1,"3",IF(G254&lt;=3,"6",IF(G254&gt;=3,"10"))))</f>
        <v>10</v>
      </c>
      <c r="M254" s="147"/>
      <c r="N254" s="150"/>
      <c r="O254" s="122">
        <v>44260</v>
      </c>
      <c r="P254" s="139" t="s">
        <v>17</v>
      </c>
      <c r="Q254" s="139" t="s">
        <v>17</v>
      </c>
      <c r="R254" s="139" t="s">
        <v>17</v>
      </c>
      <c r="S254" s="140" t="s">
        <v>17</v>
      </c>
      <c r="T254" s="99" t="s">
        <v>17</v>
      </c>
      <c r="U254" s="95" t="s">
        <v>17</v>
      </c>
      <c r="V254" s="95" t="s">
        <v>17</v>
      </c>
      <c r="W254" s="95" t="s">
        <v>17</v>
      </c>
      <c r="X254" s="95" t="s">
        <v>17</v>
      </c>
      <c r="Y254" s="147"/>
      <c r="Z254" s="150"/>
      <c r="AA254" s="122">
        <v>44260</v>
      </c>
      <c r="AB254" s="138">
        <v>71.3</v>
      </c>
      <c r="AC254" s="138">
        <v>44.2</v>
      </c>
      <c r="AD254" s="138">
        <v>6.1</v>
      </c>
      <c r="AE254" s="138">
        <v>43.8</v>
      </c>
      <c r="AF254" s="99">
        <f aca="true" t="shared" si="192" ref="AF254:AF263">(AG254+AH254+AI254+AJ254)/4</f>
        <v>6.5</v>
      </c>
      <c r="AG254" s="95" t="str">
        <f aca="true" t="shared" si="193" ref="AG254:AG263">IF(AB254&lt;=3,"1",IF(AB254&lt;5,"3",IF(AB254&lt;=15,"6",IF(AB254&gt;15,"10"))))</f>
        <v>10</v>
      </c>
      <c r="AH254" s="95" t="str">
        <f aca="true" t="shared" si="194" ref="AH254:AH263">IF(AC254&lt;=20,"1",IF(AC254&lt;=49.9,"3",IF(AC254&lt;=100,"6",IF(AC254&gt;100,"10"))))</f>
        <v>3</v>
      </c>
      <c r="AI254" s="95" t="str">
        <f aca="true" t="shared" si="195" ref="AI254:AI263">IF(AD254&gt;=6.5,"1",IF(AD254&gt;=4.6,"3",IF(AD254&gt;=2,"6",IF(AD254&gt;=0,"10"))))</f>
        <v>3</v>
      </c>
      <c r="AJ254" s="95" t="str">
        <f aca="true" t="shared" si="196" ref="AJ254:AJ263">IF(AE254&lt;=0.5,"1",IF(AE254&lt;1,"3",IF(AE254&lt;=3,"6",IF(AE254&gt;=3,"10"))))</f>
        <v>10</v>
      </c>
      <c r="AK254" s="147"/>
      <c r="AL254" s="150"/>
      <c r="AM254" s="122">
        <v>44260</v>
      </c>
      <c r="AN254" s="139" t="s">
        <v>17</v>
      </c>
      <c r="AO254" s="139" t="s">
        <v>17</v>
      </c>
      <c r="AP254" s="139" t="s">
        <v>17</v>
      </c>
      <c r="AQ254" s="140" t="s">
        <v>17</v>
      </c>
      <c r="AR254" s="99" t="s">
        <v>17</v>
      </c>
      <c r="AS254" s="95" t="s">
        <v>17</v>
      </c>
      <c r="AT254" s="95" t="s">
        <v>17</v>
      </c>
      <c r="AU254" s="95" t="s">
        <v>17</v>
      </c>
      <c r="AV254" s="95" t="s">
        <v>17</v>
      </c>
      <c r="AW254" s="147"/>
      <c r="AX254" s="150"/>
      <c r="AY254" s="122">
        <v>44260</v>
      </c>
      <c r="AZ254" s="138">
        <v>18.6</v>
      </c>
      <c r="BA254" s="138">
        <v>23</v>
      </c>
      <c r="BB254" s="138">
        <v>6.9</v>
      </c>
      <c r="BC254" s="138">
        <v>0.82</v>
      </c>
      <c r="BD254" s="99">
        <f t="shared" si="182"/>
        <v>4.25</v>
      </c>
      <c r="BE254" s="95" t="str">
        <f t="shared" si="183"/>
        <v>10</v>
      </c>
      <c r="BF254" s="95" t="str">
        <f t="shared" si="184"/>
        <v>3</v>
      </c>
      <c r="BG254" s="95" t="str">
        <f t="shared" si="185"/>
        <v>1</v>
      </c>
      <c r="BH254" s="95" t="str">
        <f t="shared" si="186"/>
        <v>3</v>
      </c>
      <c r="BI254" s="147"/>
      <c r="BJ254" s="150"/>
      <c r="BK254" s="122">
        <v>44260</v>
      </c>
      <c r="BL254" s="138">
        <v>93.7</v>
      </c>
      <c r="BM254" s="138">
        <v>27.2</v>
      </c>
      <c r="BN254" s="138">
        <v>4.2</v>
      </c>
      <c r="BO254" s="138">
        <v>75.2</v>
      </c>
      <c r="BP254" s="99">
        <f t="shared" si="187"/>
        <v>7.25</v>
      </c>
      <c r="BQ254" s="95" t="str">
        <f t="shared" si="188"/>
        <v>10</v>
      </c>
      <c r="BR254" s="95" t="str">
        <f t="shared" si="189"/>
        <v>3</v>
      </c>
      <c r="BS254" s="95" t="str">
        <f t="shared" si="190"/>
        <v>6</v>
      </c>
      <c r="BT254" s="95" t="str">
        <f t="shared" si="191"/>
        <v>10</v>
      </c>
    </row>
    <row r="255" spans="1:72" ht="16.5">
      <c r="A255" s="147"/>
      <c r="B255" s="150"/>
      <c r="C255" s="135">
        <v>44309</v>
      </c>
      <c r="D255" s="93">
        <v>105</v>
      </c>
      <c r="E255" s="93">
        <v>90.9</v>
      </c>
      <c r="F255" s="93">
        <v>6</v>
      </c>
      <c r="G255" s="93">
        <v>36.7</v>
      </c>
      <c r="H255" s="99">
        <f>(I255+J255+K255+L255)/4</f>
        <v>7.25</v>
      </c>
      <c r="I255" s="95" t="str">
        <f>IF(D255&lt;=3,"1",IF(D255&lt;5,"3",IF(D255&lt;=15,"6",IF(D255&gt;15,"10"))))</f>
        <v>10</v>
      </c>
      <c r="J255" s="95" t="str">
        <f>IF(E255&lt;=20,"1",IF(E255&lt;=49.9,"3",IF(E255&lt;=100,"6",IF(E255&gt;100,"10"))))</f>
        <v>6</v>
      </c>
      <c r="K255" s="95" t="str">
        <f>IF(F255&gt;=6.5,"1",IF(F255&gt;=4.6,"3",IF(F255&gt;=2,"6",IF(F255&gt;=0,"10"))))</f>
        <v>3</v>
      </c>
      <c r="L255" s="95" t="str">
        <f>IF(G255&lt;=0.5,"1",IF(G255&lt;1,"3",IF(G255&lt;=3,"6",IF(G255&gt;=3,"10"))))</f>
        <v>10</v>
      </c>
      <c r="M255" s="147"/>
      <c r="N255" s="150"/>
      <c r="O255" s="135">
        <v>44309</v>
      </c>
      <c r="P255" s="139" t="s">
        <v>17</v>
      </c>
      <c r="Q255" s="139" t="s">
        <v>17</v>
      </c>
      <c r="R255" s="139" t="s">
        <v>17</v>
      </c>
      <c r="S255" s="140" t="s">
        <v>17</v>
      </c>
      <c r="T255" s="99" t="s">
        <v>17</v>
      </c>
      <c r="U255" s="95" t="s">
        <v>17</v>
      </c>
      <c r="V255" s="95" t="s">
        <v>17</v>
      </c>
      <c r="W255" s="95" t="s">
        <v>17</v>
      </c>
      <c r="X255" s="95" t="s">
        <v>17</v>
      </c>
      <c r="Y255" s="147"/>
      <c r="Z255" s="150"/>
      <c r="AA255" s="135">
        <v>44309</v>
      </c>
      <c r="AB255" s="93">
        <v>23.9</v>
      </c>
      <c r="AC255" s="93">
        <v>53.9</v>
      </c>
      <c r="AD255" s="93">
        <v>2.8</v>
      </c>
      <c r="AE255" s="93">
        <v>6.09</v>
      </c>
      <c r="AF255" s="99">
        <f t="shared" si="192"/>
        <v>8</v>
      </c>
      <c r="AG255" s="95" t="str">
        <f t="shared" si="193"/>
        <v>10</v>
      </c>
      <c r="AH255" s="95" t="str">
        <f t="shared" si="194"/>
        <v>6</v>
      </c>
      <c r="AI255" s="95" t="str">
        <f t="shared" si="195"/>
        <v>6</v>
      </c>
      <c r="AJ255" s="95" t="str">
        <f t="shared" si="196"/>
        <v>10</v>
      </c>
      <c r="AK255" s="147"/>
      <c r="AL255" s="150"/>
      <c r="AM255" s="135">
        <v>44309</v>
      </c>
      <c r="AN255" s="139" t="s">
        <v>17</v>
      </c>
      <c r="AO255" s="139" t="s">
        <v>17</v>
      </c>
      <c r="AP255" s="139" t="s">
        <v>17</v>
      </c>
      <c r="AQ255" s="140" t="s">
        <v>17</v>
      </c>
      <c r="AR255" s="99" t="s">
        <v>17</v>
      </c>
      <c r="AS255" s="95" t="s">
        <v>17</v>
      </c>
      <c r="AT255" s="95" t="s">
        <v>17</v>
      </c>
      <c r="AU255" s="95" t="s">
        <v>17</v>
      </c>
      <c r="AV255" s="95" t="s">
        <v>17</v>
      </c>
      <c r="AW255" s="147"/>
      <c r="AX255" s="150"/>
      <c r="AY255" s="135">
        <v>44309</v>
      </c>
      <c r="AZ255" s="93">
        <v>12.6</v>
      </c>
      <c r="BA255" s="93">
        <v>18.1</v>
      </c>
      <c r="BB255" s="93">
        <v>5.9</v>
      </c>
      <c r="BC255" s="93">
        <v>0.04</v>
      </c>
      <c r="BD255" s="99">
        <f t="shared" si="182"/>
        <v>2.75</v>
      </c>
      <c r="BE255" s="95" t="str">
        <f t="shared" si="183"/>
        <v>6</v>
      </c>
      <c r="BF255" s="95" t="str">
        <f t="shared" si="184"/>
        <v>1</v>
      </c>
      <c r="BG255" s="95" t="str">
        <f t="shared" si="185"/>
        <v>3</v>
      </c>
      <c r="BH255" s="95" t="str">
        <f t="shared" si="186"/>
        <v>1</v>
      </c>
      <c r="BI255" s="147"/>
      <c r="BJ255" s="150"/>
      <c r="BK255" s="135">
        <v>44309</v>
      </c>
      <c r="BL255" s="93">
        <v>123</v>
      </c>
      <c r="BM255" s="93">
        <v>32.6</v>
      </c>
      <c r="BN255" s="93">
        <v>4.6</v>
      </c>
      <c r="BO255" s="93">
        <v>63.7</v>
      </c>
      <c r="BP255" s="99">
        <f t="shared" si="187"/>
        <v>6.5</v>
      </c>
      <c r="BQ255" s="95" t="str">
        <f t="shared" si="188"/>
        <v>10</v>
      </c>
      <c r="BR255" s="95" t="str">
        <f t="shared" si="189"/>
        <v>3</v>
      </c>
      <c r="BS255" s="95" t="str">
        <f t="shared" si="190"/>
        <v>3</v>
      </c>
      <c r="BT255" s="95" t="str">
        <f t="shared" si="191"/>
        <v>10</v>
      </c>
    </row>
    <row r="256" spans="1:72" ht="16.5">
      <c r="A256" s="147"/>
      <c r="B256" s="150"/>
      <c r="C256" s="135">
        <v>44337</v>
      </c>
      <c r="D256" s="136">
        <v>34.4</v>
      </c>
      <c r="E256" s="136">
        <v>117</v>
      </c>
      <c r="F256" s="136">
        <v>5.1</v>
      </c>
      <c r="G256" s="137">
        <v>27.2</v>
      </c>
      <c r="H256" s="99">
        <f>(I256+J256+K256+L256)/4</f>
        <v>8.25</v>
      </c>
      <c r="I256" s="95" t="str">
        <f>IF(D256&lt;=3,"1",IF(D256&lt;5,"3",IF(D256&lt;=15,"6",IF(D256&gt;15,"10"))))</f>
        <v>10</v>
      </c>
      <c r="J256" s="95" t="str">
        <f>IF(E256&lt;=20,"1",IF(E256&lt;=49.9,"3",IF(E256&lt;=100,"6",IF(E256&gt;100,"10"))))</f>
        <v>10</v>
      </c>
      <c r="K256" s="95" t="str">
        <f>IF(F256&gt;=6.5,"1",IF(F256&gt;=4.6,"3",IF(F256&gt;=2,"6",IF(F256&gt;=0,"10"))))</f>
        <v>3</v>
      </c>
      <c r="L256" s="95" t="str">
        <f>IF(G256&lt;=0.5,"1",IF(G256&lt;1,"3",IF(G256&lt;=3,"6",IF(G256&gt;=3,"10"))))</f>
        <v>10</v>
      </c>
      <c r="M256" s="147"/>
      <c r="N256" s="150"/>
      <c r="O256" s="135">
        <v>44337</v>
      </c>
      <c r="P256" s="139" t="s">
        <v>17</v>
      </c>
      <c r="Q256" s="139" t="s">
        <v>17</v>
      </c>
      <c r="R256" s="139" t="s">
        <v>17</v>
      </c>
      <c r="S256" s="140" t="s">
        <v>17</v>
      </c>
      <c r="T256" s="99" t="s">
        <v>17</v>
      </c>
      <c r="U256" s="95" t="s">
        <v>17</v>
      </c>
      <c r="V256" s="95" t="s">
        <v>17</v>
      </c>
      <c r="W256" s="95" t="s">
        <v>17</v>
      </c>
      <c r="X256" s="95" t="s">
        <v>17</v>
      </c>
      <c r="Y256" s="147"/>
      <c r="Z256" s="150"/>
      <c r="AA256" s="135">
        <v>44337</v>
      </c>
      <c r="AB256" s="136">
        <v>20.5</v>
      </c>
      <c r="AC256" s="136">
        <v>48.4</v>
      </c>
      <c r="AD256" s="136">
        <v>4.4</v>
      </c>
      <c r="AE256" s="137">
        <v>7.17</v>
      </c>
      <c r="AF256" s="99">
        <f t="shared" si="192"/>
        <v>7.25</v>
      </c>
      <c r="AG256" s="95" t="str">
        <f t="shared" si="193"/>
        <v>10</v>
      </c>
      <c r="AH256" s="95" t="str">
        <f t="shared" si="194"/>
        <v>3</v>
      </c>
      <c r="AI256" s="95" t="str">
        <f t="shared" si="195"/>
        <v>6</v>
      </c>
      <c r="AJ256" s="95" t="str">
        <f t="shared" si="196"/>
        <v>10</v>
      </c>
      <c r="AK256" s="147"/>
      <c r="AL256" s="150"/>
      <c r="AM256" s="135">
        <v>44337</v>
      </c>
      <c r="AN256" s="139" t="s">
        <v>17</v>
      </c>
      <c r="AO256" s="139" t="s">
        <v>17</v>
      </c>
      <c r="AP256" s="139" t="s">
        <v>17</v>
      </c>
      <c r="AQ256" s="140" t="s">
        <v>17</v>
      </c>
      <c r="AR256" s="99" t="s">
        <v>17</v>
      </c>
      <c r="AS256" s="95" t="s">
        <v>17</v>
      </c>
      <c r="AT256" s="95" t="s">
        <v>17</v>
      </c>
      <c r="AU256" s="95" t="s">
        <v>17</v>
      </c>
      <c r="AV256" s="95" t="s">
        <v>17</v>
      </c>
      <c r="AW256" s="147"/>
      <c r="AX256" s="150"/>
      <c r="AY256" s="135">
        <v>44337</v>
      </c>
      <c r="AZ256" s="136">
        <v>12.3</v>
      </c>
      <c r="BA256" s="136">
        <v>20.6</v>
      </c>
      <c r="BB256" s="136">
        <v>6.5</v>
      </c>
      <c r="BC256" s="137">
        <v>0.06</v>
      </c>
      <c r="BD256" s="99">
        <f t="shared" si="182"/>
        <v>2.75</v>
      </c>
      <c r="BE256" s="95" t="str">
        <f t="shared" si="183"/>
        <v>6</v>
      </c>
      <c r="BF256" s="95" t="str">
        <f t="shared" si="184"/>
        <v>3</v>
      </c>
      <c r="BG256" s="95" t="str">
        <f t="shared" si="185"/>
        <v>1</v>
      </c>
      <c r="BH256" s="95" t="str">
        <f t="shared" si="186"/>
        <v>1</v>
      </c>
      <c r="BI256" s="147"/>
      <c r="BJ256" s="150"/>
      <c r="BK256" s="135">
        <v>44337</v>
      </c>
      <c r="BL256" s="136">
        <v>166</v>
      </c>
      <c r="BM256" s="136">
        <v>124</v>
      </c>
      <c r="BN256" s="136">
        <v>4</v>
      </c>
      <c r="BO256" s="137">
        <v>128</v>
      </c>
      <c r="BP256" s="99">
        <f t="shared" si="187"/>
        <v>9</v>
      </c>
      <c r="BQ256" s="95" t="str">
        <f t="shared" si="188"/>
        <v>10</v>
      </c>
      <c r="BR256" s="95" t="str">
        <f t="shared" si="189"/>
        <v>10</v>
      </c>
      <c r="BS256" s="95" t="str">
        <f t="shared" si="190"/>
        <v>6</v>
      </c>
      <c r="BT256" s="95" t="str">
        <f t="shared" si="191"/>
        <v>10</v>
      </c>
    </row>
    <row r="257" spans="1:72" ht="16.5">
      <c r="A257" s="147"/>
      <c r="B257" s="150"/>
      <c r="C257" s="92">
        <v>44371</v>
      </c>
      <c r="D257" s="93">
        <v>9.2</v>
      </c>
      <c r="E257" s="93">
        <v>13.1</v>
      </c>
      <c r="F257" s="93">
        <v>7.1</v>
      </c>
      <c r="G257" s="93">
        <v>1.9</v>
      </c>
      <c r="H257" s="99">
        <f aca="true" t="shared" si="197" ref="H257:H263">(I257+J257+K257+L257)/4</f>
        <v>3.5</v>
      </c>
      <c r="I257" s="95" t="str">
        <f aca="true" t="shared" si="198" ref="I257:I263">IF(D257&lt;=3,"1",IF(D257&lt;5,"3",IF(D257&lt;=15,"6",IF(D257&gt;15,"10"))))</f>
        <v>6</v>
      </c>
      <c r="J257" s="95" t="str">
        <f aca="true" t="shared" si="199" ref="J257:J263">IF(E257&lt;=20,"1",IF(E257&lt;=49.9,"3",IF(E257&lt;=100,"6",IF(E257&gt;100,"10"))))</f>
        <v>1</v>
      </c>
      <c r="K257" s="95" t="str">
        <f aca="true" t="shared" si="200" ref="K257:K263">IF(F257&gt;=6.5,"1",IF(F257&gt;=4.6,"3",IF(F257&gt;=2,"6",IF(F257&gt;=0,"10"))))</f>
        <v>1</v>
      </c>
      <c r="L257" s="95" t="str">
        <f aca="true" t="shared" si="201" ref="L257:L263">IF(G257&lt;=0.5,"1",IF(G257&lt;1,"3",IF(G257&lt;=3,"6",IF(G257&gt;=3,"10"))))</f>
        <v>6</v>
      </c>
      <c r="M257" s="147"/>
      <c r="N257" s="150"/>
      <c r="O257" s="92">
        <v>44371</v>
      </c>
      <c r="P257" s="139" t="s">
        <v>17</v>
      </c>
      <c r="Q257" s="139" t="s">
        <v>17</v>
      </c>
      <c r="R257" s="139" t="s">
        <v>17</v>
      </c>
      <c r="S257" s="140" t="s">
        <v>17</v>
      </c>
      <c r="T257" s="99" t="s">
        <v>17</v>
      </c>
      <c r="U257" s="95" t="s">
        <v>17</v>
      </c>
      <c r="V257" s="95" t="s">
        <v>17</v>
      </c>
      <c r="W257" s="95" t="s">
        <v>17</v>
      </c>
      <c r="X257" s="95" t="s">
        <v>17</v>
      </c>
      <c r="Y257" s="147"/>
      <c r="Z257" s="150"/>
      <c r="AA257" s="92">
        <v>44371</v>
      </c>
      <c r="AB257" s="93">
        <v>9.8</v>
      </c>
      <c r="AC257" s="93">
        <v>9.8</v>
      </c>
      <c r="AD257" s="93">
        <v>4.6</v>
      </c>
      <c r="AE257" s="93">
        <v>2.02</v>
      </c>
      <c r="AF257" s="99">
        <f t="shared" si="192"/>
        <v>4</v>
      </c>
      <c r="AG257" s="95" t="str">
        <f t="shared" si="193"/>
        <v>6</v>
      </c>
      <c r="AH257" s="95" t="str">
        <f t="shared" si="194"/>
        <v>1</v>
      </c>
      <c r="AI257" s="95" t="str">
        <f t="shared" si="195"/>
        <v>3</v>
      </c>
      <c r="AJ257" s="95" t="str">
        <f t="shared" si="196"/>
        <v>6</v>
      </c>
      <c r="AK257" s="147"/>
      <c r="AL257" s="150"/>
      <c r="AM257" s="92">
        <v>44371</v>
      </c>
      <c r="AN257" s="139" t="s">
        <v>17</v>
      </c>
      <c r="AO257" s="139" t="s">
        <v>17</v>
      </c>
      <c r="AP257" s="139" t="s">
        <v>17</v>
      </c>
      <c r="AQ257" s="140" t="s">
        <v>17</v>
      </c>
      <c r="AR257" s="99" t="s">
        <v>17</v>
      </c>
      <c r="AS257" s="95" t="s">
        <v>17</v>
      </c>
      <c r="AT257" s="95" t="s">
        <v>17</v>
      </c>
      <c r="AU257" s="95" t="s">
        <v>17</v>
      </c>
      <c r="AV257" s="95" t="s">
        <v>17</v>
      </c>
      <c r="AW257" s="147"/>
      <c r="AX257" s="150"/>
      <c r="AY257" s="92">
        <v>44371</v>
      </c>
      <c r="AZ257" s="93">
        <v>9.1</v>
      </c>
      <c r="BA257" s="93">
        <v>18</v>
      </c>
      <c r="BB257" s="93">
        <v>6</v>
      </c>
      <c r="BC257" s="93">
        <v>0.43</v>
      </c>
      <c r="BD257" s="99">
        <f t="shared" si="182"/>
        <v>2.75</v>
      </c>
      <c r="BE257" s="95" t="str">
        <f t="shared" si="183"/>
        <v>6</v>
      </c>
      <c r="BF257" s="95" t="str">
        <f t="shared" si="184"/>
        <v>1</v>
      </c>
      <c r="BG257" s="95" t="str">
        <f t="shared" si="185"/>
        <v>3</v>
      </c>
      <c r="BH257" s="95" t="str">
        <f t="shared" si="186"/>
        <v>1</v>
      </c>
      <c r="BI257" s="147"/>
      <c r="BJ257" s="150"/>
      <c r="BK257" s="92">
        <v>44371</v>
      </c>
      <c r="BL257" s="93">
        <v>10.4</v>
      </c>
      <c r="BM257" s="93">
        <v>32.2</v>
      </c>
      <c r="BN257" s="93">
        <v>4.4</v>
      </c>
      <c r="BO257" s="93">
        <v>2.04</v>
      </c>
      <c r="BP257" s="99">
        <f t="shared" si="187"/>
        <v>5.25</v>
      </c>
      <c r="BQ257" s="95" t="str">
        <f t="shared" si="188"/>
        <v>6</v>
      </c>
      <c r="BR257" s="95" t="str">
        <f t="shared" si="189"/>
        <v>3</v>
      </c>
      <c r="BS257" s="95" t="str">
        <f t="shared" si="190"/>
        <v>6</v>
      </c>
      <c r="BT257" s="95" t="str">
        <f t="shared" si="191"/>
        <v>6</v>
      </c>
    </row>
    <row r="258" spans="1:72" ht="16.5">
      <c r="A258" s="147"/>
      <c r="B258" s="150"/>
      <c r="C258" s="135">
        <v>44382</v>
      </c>
      <c r="D258" s="139">
        <v>31.1</v>
      </c>
      <c r="E258" s="139">
        <v>19.2</v>
      </c>
      <c r="F258" s="139">
        <v>4.3</v>
      </c>
      <c r="G258" s="140">
        <v>9.31</v>
      </c>
      <c r="H258" s="99">
        <f t="shared" si="197"/>
        <v>6.75</v>
      </c>
      <c r="I258" s="95" t="str">
        <f t="shared" si="198"/>
        <v>10</v>
      </c>
      <c r="J258" s="95" t="str">
        <f t="shared" si="199"/>
        <v>1</v>
      </c>
      <c r="K258" s="95" t="str">
        <f t="shared" si="200"/>
        <v>6</v>
      </c>
      <c r="L258" s="95" t="str">
        <f t="shared" si="201"/>
        <v>10</v>
      </c>
      <c r="M258" s="147"/>
      <c r="N258" s="150"/>
      <c r="O258" s="135">
        <v>44382</v>
      </c>
      <c r="P258" s="139" t="s">
        <v>17</v>
      </c>
      <c r="Q258" s="139" t="s">
        <v>17</v>
      </c>
      <c r="R258" s="139" t="s">
        <v>17</v>
      </c>
      <c r="S258" s="140" t="s">
        <v>17</v>
      </c>
      <c r="T258" s="99" t="s">
        <v>17</v>
      </c>
      <c r="U258" s="95" t="s">
        <v>17</v>
      </c>
      <c r="V258" s="95" t="s">
        <v>17</v>
      </c>
      <c r="W258" s="95" t="s">
        <v>17</v>
      </c>
      <c r="X258" s="95" t="s">
        <v>17</v>
      </c>
      <c r="Y258" s="147"/>
      <c r="Z258" s="150"/>
      <c r="AA258" s="135">
        <v>44382</v>
      </c>
      <c r="AB258" s="139">
        <v>13.7</v>
      </c>
      <c r="AC258" s="139">
        <v>18.9</v>
      </c>
      <c r="AD258" s="139">
        <v>6.6</v>
      </c>
      <c r="AE258" s="140">
        <v>4.16</v>
      </c>
      <c r="AF258" s="99">
        <f t="shared" si="192"/>
        <v>4.5</v>
      </c>
      <c r="AG258" s="95" t="str">
        <f t="shared" si="193"/>
        <v>6</v>
      </c>
      <c r="AH258" s="95" t="str">
        <f t="shared" si="194"/>
        <v>1</v>
      </c>
      <c r="AI258" s="95" t="str">
        <f t="shared" si="195"/>
        <v>1</v>
      </c>
      <c r="AJ258" s="95" t="str">
        <f t="shared" si="196"/>
        <v>10</v>
      </c>
      <c r="AK258" s="147"/>
      <c r="AL258" s="150"/>
      <c r="AM258" s="135">
        <v>44382</v>
      </c>
      <c r="AN258" s="139" t="s">
        <v>17</v>
      </c>
      <c r="AO258" s="139" t="s">
        <v>17</v>
      </c>
      <c r="AP258" s="139" t="s">
        <v>17</v>
      </c>
      <c r="AQ258" s="140" t="s">
        <v>17</v>
      </c>
      <c r="AR258" s="99" t="s">
        <v>17</v>
      </c>
      <c r="AS258" s="95" t="s">
        <v>17</v>
      </c>
      <c r="AT258" s="95" t="s">
        <v>17</v>
      </c>
      <c r="AU258" s="95" t="s">
        <v>17</v>
      </c>
      <c r="AV258" s="95" t="s">
        <v>17</v>
      </c>
      <c r="AW258" s="147"/>
      <c r="AX258" s="150"/>
      <c r="AY258" s="135">
        <v>44382</v>
      </c>
      <c r="AZ258" s="139">
        <v>8.3</v>
      </c>
      <c r="BA258" s="139">
        <v>27.2</v>
      </c>
      <c r="BB258" s="139">
        <v>7.1</v>
      </c>
      <c r="BC258" s="140">
        <v>0.16</v>
      </c>
      <c r="BD258" s="99">
        <f t="shared" si="182"/>
        <v>2.75</v>
      </c>
      <c r="BE258" s="95" t="str">
        <f t="shared" si="183"/>
        <v>6</v>
      </c>
      <c r="BF258" s="95" t="str">
        <f t="shared" si="184"/>
        <v>3</v>
      </c>
      <c r="BG258" s="95" t="str">
        <f t="shared" si="185"/>
        <v>1</v>
      </c>
      <c r="BH258" s="95" t="str">
        <f t="shared" si="186"/>
        <v>1</v>
      </c>
      <c r="BI258" s="147"/>
      <c r="BJ258" s="150"/>
      <c r="BK258" s="135">
        <v>44382</v>
      </c>
      <c r="BL258" s="139">
        <v>25.9</v>
      </c>
      <c r="BM258" s="139">
        <v>9.6</v>
      </c>
      <c r="BN258" s="139">
        <v>6.3</v>
      </c>
      <c r="BO258" s="140">
        <v>20.9</v>
      </c>
      <c r="BP258" s="99">
        <f t="shared" si="187"/>
        <v>6</v>
      </c>
      <c r="BQ258" s="95" t="str">
        <f t="shared" si="188"/>
        <v>10</v>
      </c>
      <c r="BR258" s="95" t="str">
        <f t="shared" si="189"/>
        <v>1</v>
      </c>
      <c r="BS258" s="95" t="str">
        <f t="shared" si="190"/>
        <v>3</v>
      </c>
      <c r="BT258" s="95" t="str">
        <f t="shared" si="191"/>
        <v>10</v>
      </c>
    </row>
    <row r="259" spans="1:72" ht="16.5">
      <c r="A259" s="147"/>
      <c r="B259" s="150"/>
      <c r="C259" s="135">
        <v>44424</v>
      </c>
      <c r="D259" s="141">
        <v>13.7</v>
      </c>
      <c r="E259" s="141">
        <v>15.9</v>
      </c>
      <c r="F259" s="141">
        <v>6.5</v>
      </c>
      <c r="G259" s="141">
        <v>4.1</v>
      </c>
      <c r="H259" s="99">
        <f t="shared" si="197"/>
        <v>4.5</v>
      </c>
      <c r="I259" s="95" t="str">
        <f t="shared" si="198"/>
        <v>6</v>
      </c>
      <c r="J259" s="95" t="str">
        <f t="shared" si="199"/>
        <v>1</v>
      </c>
      <c r="K259" s="95" t="str">
        <f t="shared" si="200"/>
        <v>1</v>
      </c>
      <c r="L259" s="95" t="str">
        <f t="shared" si="201"/>
        <v>10</v>
      </c>
      <c r="M259" s="147"/>
      <c r="N259" s="150"/>
      <c r="O259" s="135">
        <v>44424</v>
      </c>
      <c r="P259" s="139" t="s">
        <v>17</v>
      </c>
      <c r="Q259" s="139" t="s">
        <v>17</v>
      </c>
      <c r="R259" s="139" t="s">
        <v>17</v>
      </c>
      <c r="S259" s="140" t="s">
        <v>17</v>
      </c>
      <c r="T259" s="99" t="s">
        <v>17</v>
      </c>
      <c r="U259" s="95" t="s">
        <v>17</v>
      </c>
      <c r="V259" s="95" t="s">
        <v>17</v>
      </c>
      <c r="W259" s="95" t="s">
        <v>17</v>
      </c>
      <c r="X259" s="95" t="s">
        <v>17</v>
      </c>
      <c r="Y259" s="147"/>
      <c r="Z259" s="150"/>
      <c r="AA259" s="135">
        <v>44424</v>
      </c>
      <c r="AB259" s="141">
        <v>13.7</v>
      </c>
      <c r="AC259" s="141">
        <v>14.6</v>
      </c>
      <c r="AD259" s="141">
        <v>5</v>
      </c>
      <c r="AE259" s="141">
        <v>3.79</v>
      </c>
      <c r="AF259" s="99">
        <f t="shared" si="192"/>
        <v>5</v>
      </c>
      <c r="AG259" s="95" t="str">
        <f t="shared" si="193"/>
        <v>6</v>
      </c>
      <c r="AH259" s="95" t="str">
        <f t="shared" si="194"/>
        <v>1</v>
      </c>
      <c r="AI259" s="95" t="str">
        <f t="shared" si="195"/>
        <v>3</v>
      </c>
      <c r="AJ259" s="95" t="str">
        <f t="shared" si="196"/>
        <v>10</v>
      </c>
      <c r="AK259" s="147"/>
      <c r="AL259" s="150"/>
      <c r="AM259" s="135">
        <v>44424</v>
      </c>
      <c r="AN259" s="139" t="s">
        <v>17</v>
      </c>
      <c r="AO259" s="139" t="s">
        <v>17</v>
      </c>
      <c r="AP259" s="139" t="s">
        <v>17</v>
      </c>
      <c r="AQ259" s="140" t="s">
        <v>17</v>
      </c>
      <c r="AR259" s="99" t="s">
        <v>17</v>
      </c>
      <c r="AS259" s="95" t="s">
        <v>17</v>
      </c>
      <c r="AT259" s="95" t="s">
        <v>17</v>
      </c>
      <c r="AU259" s="95" t="s">
        <v>17</v>
      </c>
      <c r="AV259" s="95" t="s">
        <v>17</v>
      </c>
      <c r="AW259" s="147"/>
      <c r="AX259" s="150"/>
      <c r="AY259" s="135">
        <v>44424</v>
      </c>
      <c r="AZ259" s="141">
        <v>7.6</v>
      </c>
      <c r="BA259" s="141">
        <v>47.2</v>
      </c>
      <c r="BB259" s="141">
        <v>7</v>
      </c>
      <c r="BC259" s="141">
        <v>0.2</v>
      </c>
      <c r="BD259" s="99">
        <f t="shared" si="182"/>
        <v>2.75</v>
      </c>
      <c r="BE259" s="95" t="str">
        <f t="shared" si="183"/>
        <v>6</v>
      </c>
      <c r="BF259" s="95" t="str">
        <f t="shared" si="184"/>
        <v>3</v>
      </c>
      <c r="BG259" s="95" t="str">
        <f t="shared" si="185"/>
        <v>1</v>
      </c>
      <c r="BH259" s="95" t="str">
        <f t="shared" si="186"/>
        <v>1</v>
      </c>
      <c r="BI259" s="147"/>
      <c r="BJ259" s="150"/>
      <c r="BK259" s="135">
        <v>44424</v>
      </c>
      <c r="BL259" s="141">
        <v>24.2</v>
      </c>
      <c r="BM259" s="141">
        <v>14.1</v>
      </c>
      <c r="BN259" s="141">
        <v>4.8</v>
      </c>
      <c r="BO259" s="141">
        <v>8.73</v>
      </c>
      <c r="BP259" s="99">
        <f t="shared" si="187"/>
        <v>6</v>
      </c>
      <c r="BQ259" s="95" t="str">
        <f t="shared" si="188"/>
        <v>10</v>
      </c>
      <c r="BR259" s="95" t="str">
        <f t="shared" si="189"/>
        <v>1</v>
      </c>
      <c r="BS259" s="95" t="str">
        <f t="shared" si="190"/>
        <v>3</v>
      </c>
      <c r="BT259" s="95" t="str">
        <f t="shared" si="191"/>
        <v>10</v>
      </c>
    </row>
    <row r="260" spans="1:72" ht="16.5">
      <c r="A260" s="147"/>
      <c r="B260" s="150"/>
      <c r="C260" s="122">
        <v>44455</v>
      </c>
      <c r="D260" s="93">
        <v>168</v>
      </c>
      <c r="E260" s="93">
        <v>14.2</v>
      </c>
      <c r="F260" s="93">
        <v>7.6</v>
      </c>
      <c r="G260" s="93">
        <v>21.4</v>
      </c>
      <c r="H260" s="99">
        <f t="shared" si="197"/>
        <v>5.5</v>
      </c>
      <c r="I260" s="95" t="str">
        <f t="shared" si="198"/>
        <v>10</v>
      </c>
      <c r="J260" s="95" t="str">
        <f t="shared" si="199"/>
        <v>1</v>
      </c>
      <c r="K260" s="95" t="str">
        <f t="shared" si="200"/>
        <v>1</v>
      </c>
      <c r="L260" s="95" t="str">
        <f t="shared" si="201"/>
        <v>10</v>
      </c>
      <c r="M260" s="147"/>
      <c r="N260" s="150"/>
      <c r="O260" s="122">
        <v>44455</v>
      </c>
      <c r="P260" s="139" t="s">
        <v>17</v>
      </c>
      <c r="Q260" s="139" t="s">
        <v>17</v>
      </c>
      <c r="R260" s="139" t="s">
        <v>17</v>
      </c>
      <c r="S260" s="140" t="s">
        <v>17</v>
      </c>
      <c r="T260" s="99" t="s">
        <v>17</v>
      </c>
      <c r="U260" s="95" t="s">
        <v>17</v>
      </c>
      <c r="V260" s="95" t="s">
        <v>17</v>
      </c>
      <c r="W260" s="95" t="s">
        <v>17</v>
      </c>
      <c r="X260" s="95" t="s">
        <v>17</v>
      </c>
      <c r="Y260" s="147"/>
      <c r="Z260" s="150"/>
      <c r="AA260" s="122">
        <v>44455</v>
      </c>
      <c r="AB260" s="93">
        <v>20.2</v>
      </c>
      <c r="AC260" s="93">
        <v>40.2</v>
      </c>
      <c r="AD260" s="93">
        <v>8.3</v>
      </c>
      <c r="AE260" s="93">
        <v>5.52</v>
      </c>
      <c r="AF260" s="99">
        <f t="shared" si="192"/>
        <v>6</v>
      </c>
      <c r="AG260" s="95" t="str">
        <f t="shared" si="193"/>
        <v>10</v>
      </c>
      <c r="AH260" s="95" t="str">
        <f t="shared" si="194"/>
        <v>3</v>
      </c>
      <c r="AI260" s="95" t="str">
        <f t="shared" si="195"/>
        <v>1</v>
      </c>
      <c r="AJ260" s="95" t="str">
        <f t="shared" si="196"/>
        <v>10</v>
      </c>
      <c r="AK260" s="147"/>
      <c r="AL260" s="150"/>
      <c r="AM260" s="122">
        <v>44455</v>
      </c>
      <c r="AN260" s="139" t="s">
        <v>17</v>
      </c>
      <c r="AO260" s="139" t="s">
        <v>17</v>
      </c>
      <c r="AP260" s="139" t="s">
        <v>17</v>
      </c>
      <c r="AQ260" s="140" t="s">
        <v>17</v>
      </c>
      <c r="AR260" s="99" t="s">
        <v>17</v>
      </c>
      <c r="AS260" s="95" t="s">
        <v>17</v>
      </c>
      <c r="AT260" s="95" t="s">
        <v>17</v>
      </c>
      <c r="AU260" s="95" t="s">
        <v>17</v>
      </c>
      <c r="AV260" s="95" t="s">
        <v>17</v>
      </c>
      <c r="AW260" s="147"/>
      <c r="AX260" s="150"/>
      <c r="AY260" s="122">
        <v>44455</v>
      </c>
      <c r="AZ260" s="93">
        <v>23.6</v>
      </c>
      <c r="BA260" s="93">
        <v>15</v>
      </c>
      <c r="BB260" s="93">
        <v>7.1</v>
      </c>
      <c r="BC260" s="93">
        <v>0.34</v>
      </c>
      <c r="BD260" s="99">
        <f t="shared" si="182"/>
        <v>3.25</v>
      </c>
      <c r="BE260" s="95" t="str">
        <f t="shared" si="183"/>
        <v>10</v>
      </c>
      <c r="BF260" s="95" t="str">
        <f t="shared" si="184"/>
        <v>1</v>
      </c>
      <c r="BG260" s="95" t="str">
        <f t="shared" si="185"/>
        <v>1</v>
      </c>
      <c r="BH260" s="95" t="str">
        <f t="shared" si="186"/>
        <v>1</v>
      </c>
      <c r="BI260" s="147"/>
      <c r="BJ260" s="150"/>
      <c r="BK260" s="122">
        <v>44455</v>
      </c>
      <c r="BL260" s="93">
        <v>27.6</v>
      </c>
      <c r="BM260" s="93">
        <v>9.5</v>
      </c>
      <c r="BN260" s="93">
        <v>7.3</v>
      </c>
      <c r="BO260" s="93">
        <v>12.7</v>
      </c>
      <c r="BP260" s="99">
        <f t="shared" si="187"/>
        <v>5.5</v>
      </c>
      <c r="BQ260" s="95" t="str">
        <f t="shared" si="188"/>
        <v>10</v>
      </c>
      <c r="BR260" s="95" t="str">
        <f t="shared" si="189"/>
        <v>1</v>
      </c>
      <c r="BS260" s="95" t="str">
        <f t="shared" si="190"/>
        <v>1</v>
      </c>
      <c r="BT260" s="95" t="str">
        <f t="shared" si="191"/>
        <v>10</v>
      </c>
    </row>
    <row r="261" spans="1:72" ht="19.5" customHeight="1">
      <c r="A261" s="147"/>
      <c r="B261" s="150"/>
      <c r="C261" s="122">
        <v>44475</v>
      </c>
      <c r="D261" s="144">
        <v>42.6</v>
      </c>
      <c r="E261" s="144">
        <v>23</v>
      </c>
      <c r="F261" s="144">
        <v>5.8</v>
      </c>
      <c r="G261" s="144">
        <v>6.79</v>
      </c>
      <c r="H261" s="99">
        <f t="shared" si="197"/>
        <v>6.5</v>
      </c>
      <c r="I261" s="95" t="str">
        <f t="shared" si="198"/>
        <v>10</v>
      </c>
      <c r="J261" s="95" t="str">
        <f t="shared" si="199"/>
        <v>3</v>
      </c>
      <c r="K261" s="95" t="str">
        <f t="shared" si="200"/>
        <v>3</v>
      </c>
      <c r="L261" s="95" t="str">
        <f t="shared" si="201"/>
        <v>10</v>
      </c>
      <c r="M261" s="147"/>
      <c r="N261" s="150"/>
      <c r="O261" s="122">
        <v>44475</v>
      </c>
      <c r="P261" s="139" t="s">
        <v>17</v>
      </c>
      <c r="Q261" s="139" t="s">
        <v>17</v>
      </c>
      <c r="R261" s="139" t="s">
        <v>17</v>
      </c>
      <c r="S261" s="140" t="s">
        <v>17</v>
      </c>
      <c r="T261" s="99" t="s">
        <v>17</v>
      </c>
      <c r="U261" s="95" t="s">
        <v>17</v>
      </c>
      <c r="V261" s="95" t="s">
        <v>17</v>
      </c>
      <c r="W261" s="95" t="s">
        <v>17</v>
      </c>
      <c r="X261" s="95" t="s">
        <v>17</v>
      </c>
      <c r="Y261" s="147"/>
      <c r="Z261" s="150"/>
      <c r="AA261" s="122">
        <v>44475</v>
      </c>
      <c r="AB261" s="131">
        <v>10.1</v>
      </c>
      <c r="AC261" s="131">
        <v>23.8</v>
      </c>
      <c r="AD261" s="131">
        <v>8.5</v>
      </c>
      <c r="AE261" s="131">
        <v>0.14</v>
      </c>
      <c r="AF261" s="99">
        <v>2.75</v>
      </c>
      <c r="AG261" s="95" t="s">
        <v>13</v>
      </c>
      <c r="AH261" s="95" t="s">
        <v>12</v>
      </c>
      <c r="AI261" s="95" t="s">
        <v>14</v>
      </c>
      <c r="AJ261" s="95" t="s">
        <v>14</v>
      </c>
      <c r="AK261" s="147"/>
      <c r="AL261" s="150"/>
      <c r="AM261" s="122">
        <v>44475</v>
      </c>
      <c r="AN261" s="139" t="s">
        <v>17</v>
      </c>
      <c r="AO261" s="139" t="s">
        <v>17</v>
      </c>
      <c r="AP261" s="139" t="s">
        <v>17</v>
      </c>
      <c r="AQ261" s="140" t="s">
        <v>17</v>
      </c>
      <c r="AR261" s="99" t="s">
        <v>17</v>
      </c>
      <c r="AS261" s="95" t="s">
        <v>17</v>
      </c>
      <c r="AT261" s="95" t="s">
        <v>17</v>
      </c>
      <c r="AU261" s="95" t="s">
        <v>17</v>
      </c>
      <c r="AV261" s="95" t="s">
        <v>17</v>
      </c>
      <c r="AW261" s="147"/>
      <c r="AX261" s="150"/>
      <c r="AY261" s="122">
        <v>44475</v>
      </c>
      <c r="AZ261" s="131">
        <v>7.8</v>
      </c>
      <c r="BA261" s="131">
        <v>25</v>
      </c>
      <c r="BB261" s="131">
        <v>7.8</v>
      </c>
      <c r="BC261" s="131">
        <v>0.32</v>
      </c>
      <c r="BD261" s="99">
        <v>2.75</v>
      </c>
      <c r="BE261" s="95" t="s">
        <v>13</v>
      </c>
      <c r="BF261" s="95" t="s">
        <v>12</v>
      </c>
      <c r="BG261" s="95" t="s">
        <v>14</v>
      </c>
      <c r="BH261" s="95" t="s">
        <v>14</v>
      </c>
      <c r="BI261" s="147"/>
      <c r="BJ261" s="150"/>
      <c r="BK261" s="122">
        <v>44475</v>
      </c>
      <c r="BL261" s="144">
        <v>92.1</v>
      </c>
      <c r="BM261" s="144">
        <v>63.2</v>
      </c>
      <c r="BN261" s="144">
        <v>5.2</v>
      </c>
      <c r="BO261" s="144">
        <v>20.4</v>
      </c>
      <c r="BP261" s="99">
        <f t="shared" si="187"/>
        <v>7.25</v>
      </c>
      <c r="BQ261" s="95" t="str">
        <f t="shared" si="188"/>
        <v>10</v>
      </c>
      <c r="BR261" s="95" t="str">
        <f t="shared" si="189"/>
        <v>6</v>
      </c>
      <c r="BS261" s="95" t="str">
        <f t="shared" si="190"/>
        <v>3</v>
      </c>
      <c r="BT261" s="95" t="str">
        <f t="shared" si="191"/>
        <v>10</v>
      </c>
    </row>
    <row r="262" spans="1:72" ht="16.5">
      <c r="A262" s="147"/>
      <c r="B262" s="150"/>
      <c r="C262" s="122">
        <v>44515</v>
      </c>
      <c r="D262" s="143">
        <v>9.5</v>
      </c>
      <c r="E262" s="143">
        <v>12</v>
      </c>
      <c r="F262" s="143">
        <v>8.7</v>
      </c>
      <c r="G262" s="143">
        <v>6.75</v>
      </c>
      <c r="H262" s="99">
        <f t="shared" si="197"/>
        <v>4.5</v>
      </c>
      <c r="I262" s="95" t="str">
        <f t="shared" si="198"/>
        <v>6</v>
      </c>
      <c r="J262" s="95" t="str">
        <f t="shared" si="199"/>
        <v>1</v>
      </c>
      <c r="K262" s="95" t="str">
        <f t="shared" si="200"/>
        <v>1</v>
      </c>
      <c r="L262" s="95" t="str">
        <f t="shared" si="201"/>
        <v>10</v>
      </c>
      <c r="M262" s="147"/>
      <c r="N262" s="150"/>
      <c r="O262" s="122">
        <v>44515</v>
      </c>
      <c r="P262" s="139" t="s">
        <v>17</v>
      </c>
      <c r="Q262" s="139" t="s">
        <v>17</v>
      </c>
      <c r="R262" s="139" t="s">
        <v>17</v>
      </c>
      <c r="S262" s="140" t="s">
        <v>17</v>
      </c>
      <c r="T262" s="99" t="s">
        <v>17</v>
      </c>
      <c r="U262" s="95" t="s">
        <v>17</v>
      </c>
      <c r="V262" s="95" t="s">
        <v>17</v>
      </c>
      <c r="W262" s="95" t="s">
        <v>17</v>
      </c>
      <c r="X262" s="95" t="s">
        <v>17</v>
      </c>
      <c r="Y262" s="147"/>
      <c r="Z262" s="150"/>
      <c r="AA262" s="122">
        <v>44515</v>
      </c>
      <c r="AB262" s="93">
        <v>8.6</v>
      </c>
      <c r="AC262" s="93">
        <v>23.2</v>
      </c>
      <c r="AD262" s="93">
        <v>9.5</v>
      </c>
      <c r="AE262" s="93">
        <v>11.8</v>
      </c>
      <c r="AF262" s="99">
        <v>5</v>
      </c>
      <c r="AG262" s="95" t="s">
        <v>13</v>
      </c>
      <c r="AH262" s="95" t="s">
        <v>12</v>
      </c>
      <c r="AI262" s="95" t="s">
        <v>14</v>
      </c>
      <c r="AJ262" s="95" t="s">
        <v>11</v>
      </c>
      <c r="AK262" s="147"/>
      <c r="AL262" s="150"/>
      <c r="AM262" s="122">
        <v>44515</v>
      </c>
      <c r="AN262" s="139" t="s">
        <v>17</v>
      </c>
      <c r="AO262" s="139" t="s">
        <v>17</v>
      </c>
      <c r="AP262" s="139" t="s">
        <v>17</v>
      </c>
      <c r="AQ262" s="140" t="s">
        <v>17</v>
      </c>
      <c r="AR262" s="99" t="s">
        <v>17</v>
      </c>
      <c r="AS262" s="95" t="s">
        <v>17</v>
      </c>
      <c r="AT262" s="95" t="s">
        <v>17</v>
      </c>
      <c r="AU262" s="95" t="s">
        <v>17</v>
      </c>
      <c r="AV262" s="95" t="s">
        <v>17</v>
      </c>
      <c r="AW262" s="147"/>
      <c r="AX262" s="150"/>
      <c r="AY262" s="122">
        <v>44515</v>
      </c>
      <c r="AZ262" s="93">
        <v>6.8</v>
      </c>
      <c r="BA262" s="93">
        <v>23.4</v>
      </c>
      <c r="BB262" s="93">
        <v>10</v>
      </c>
      <c r="BC262" s="93">
        <v>2.07</v>
      </c>
      <c r="BD262" s="99">
        <v>4</v>
      </c>
      <c r="BE262" s="95" t="s">
        <v>13</v>
      </c>
      <c r="BF262" s="95" t="s">
        <v>12</v>
      </c>
      <c r="BG262" s="95" t="s">
        <v>14</v>
      </c>
      <c r="BH262" s="95" t="s">
        <v>13</v>
      </c>
      <c r="BI262" s="147"/>
      <c r="BJ262" s="150"/>
      <c r="BK262" s="122">
        <v>44515</v>
      </c>
      <c r="BL262" s="143">
        <v>12.1</v>
      </c>
      <c r="BM262" s="143">
        <v>28.2</v>
      </c>
      <c r="BN262" s="143">
        <v>8.7</v>
      </c>
      <c r="BO262" s="143">
        <v>22.9</v>
      </c>
      <c r="BP262" s="99">
        <f t="shared" si="187"/>
        <v>5</v>
      </c>
      <c r="BQ262" s="95" t="str">
        <f t="shared" si="188"/>
        <v>6</v>
      </c>
      <c r="BR262" s="95" t="str">
        <f t="shared" si="189"/>
        <v>3</v>
      </c>
      <c r="BS262" s="95" t="str">
        <f t="shared" si="190"/>
        <v>1</v>
      </c>
      <c r="BT262" s="95" t="str">
        <f t="shared" si="191"/>
        <v>10</v>
      </c>
    </row>
    <row r="263" spans="1:72" ht="17.25" thickBot="1">
      <c r="A263" s="148"/>
      <c r="B263" s="151"/>
      <c r="C263" s="124">
        <v>44531</v>
      </c>
      <c r="D263" s="145">
        <v>56.3</v>
      </c>
      <c r="E263" s="145">
        <v>17.5</v>
      </c>
      <c r="F263" s="145">
        <v>5.5</v>
      </c>
      <c r="G263" s="145">
        <v>13</v>
      </c>
      <c r="H263" s="127">
        <f t="shared" si="197"/>
        <v>6</v>
      </c>
      <c r="I263" s="128" t="str">
        <f t="shared" si="198"/>
        <v>10</v>
      </c>
      <c r="J263" s="128" t="str">
        <f t="shared" si="199"/>
        <v>1</v>
      </c>
      <c r="K263" s="95" t="str">
        <f t="shared" si="200"/>
        <v>3</v>
      </c>
      <c r="L263" s="95" t="str">
        <f t="shared" si="201"/>
        <v>10</v>
      </c>
      <c r="M263" s="148"/>
      <c r="N263" s="151"/>
      <c r="O263" s="124">
        <v>44531</v>
      </c>
      <c r="P263" s="139" t="s">
        <v>17</v>
      </c>
      <c r="Q263" s="139" t="s">
        <v>17</v>
      </c>
      <c r="R263" s="139" t="s">
        <v>17</v>
      </c>
      <c r="S263" s="140" t="s">
        <v>17</v>
      </c>
      <c r="T263" s="99" t="s">
        <v>17</v>
      </c>
      <c r="U263" s="95" t="s">
        <v>17</v>
      </c>
      <c r="V263" s="95" t="s">
        <v>17</v>
      </c>
      <c r="W263" s="95" t="s">
        <v>17</v>
      </c>
      <c r="X263" s="95" t="s">
        <v>17</v>
      </c>
      <c r="Y263" s="148"/>
      <c r="Z263" s="151"/>
      <c r="AA263" s="124">
        <v>44531</v>
      </c>
      <c r="AB263" s="145">
        <v>13.2</v>
      </c>
      <c r="AC263" s="145">
        <v>24.5</v>
      </c>
      <c r="AD263" s="145">
        <v>6.2</v>
      </c>
      <c r="AE263" s="145">
        <v>6.4</v>
      </c>
      <c r="AF263" s="127">
        <f t="shared" si="192"/>
        <v>5.5</v>
      </c>
      <c r="AG263" s="128" t="str">
        <f t="shared" si="193"/>
        <v>6</v>
      </c>
      <c r="AH263" s="128" t="str">
        <f t="shared" si="194"/>
        <v>3</v>
      </c>
      <c r="AI263" s="95" t="str">
        <f t="shared" si="195"/>
        <v>3</v>
      </c>
      <c r="AJ263" s="95" t="str">
        <f t="shared" si="196"/>
        <v>10</v>
      </c>
      <c r="AK263" s="148"/>
      <c r="AL263" s="151"/>
      <c r="AM263" s="124">
        <v>44531</v>
      </c>
      <c r="AN263" s="139" t="s">
        <v>17</v>
      </c>
      <c r="AO263" s="139" t="s">
        <v>17</v>
      </c>
      <c r="AP263" s="139" t="s">
        <v>17</v>
      </c>
      <c r="AQ263" s="140" t="s">
        <v>17</v>
      </c>
      <c r="AR263" s="99" t="s">
        <v>17</v>
      </c>
      <c r="AS263" s="95" t="s">
        <v>17</v>
      </c>
      <c r="AT263" s="95" t="s">
        <v>17</v>
      </c>
      <c r="AU263" s="95" t="s">
        <v>17</v>
      </c>
      <c r="AV263" s="95" t="s">
        <v>17</v>
      </c>
      <c r="AW263" s="148"/>
      <c r="AX263" s="151"/>
      <c r="AY263" s="124">
        <v>44531</v>
      </c>
      <c r="AZ263" s="145">
        <v>12.4</v>
      </c>
      <c r="BA263" s="145">
        <v>49.9</v>
      </c>
      <c r="BB263" s="145">
        <v>6.9</v>
      </c>
      <c r="BC263" s="145">
        <v>0.54</v>
      </c>
      <c r="BD263" s="99">
        <f t="shared" si="182"/>
        <v>3.25</v>
      </c>
      <c r="BE263" s="128" t="str">
        <f t="shared" si="183"/>
        <v>6</v>
      </c>
      <c r="BF263" s="128" t="str">
        <f t="shared" si="184"/>
        <v>3</v>
      </c>
      <c r="BG263" s="95" t="str">
        <f t="shared" si="185"/>
        <v>1</v>
      </c>
      <c r="BH263" s="95" t="str">
        <f t="shared" si="186"/>
        <v>3</v>
      </c>
      <c r="BI263" s="148"/>
      <c r="BJ263" s="151"/>
      <c r="BK263" s="124">
        <v>44531</v>
      </c>
      <c r="BL263" s="145">
        <v>187</v>
      </c>
      <c r="BM263" s="145">
        <v>32.3</v>
      </c>
      <c r="BN263" s="145">
        <v>5.5</v>
      </c>
      <c r="BO263" s="145">
        <v>82</v>
      </c>
      <c r="BP263" s="127">
        <f t="shared" si="187"/>
        <v>6.5</v>
      </c>
      <c r="BQ263" s="128" t="str">
        <f t="shared" si="188"/>
        <v>10</v>
      </c>
      <c r="BR263" s="128" t="str">
        <f t="shared" si="189"/>
        <v>3</v>
      </c>
      <c r="BS263" s="95" t="str">
        <f t="shared" si="190"/>
        <v>3</v>
      </c>
      <c r="BT263" s="95" t="str">
        <f t="shared" si="191"/>
        <v>10</v>
      </c>
    </row>
    <row r="264" spans="1:72" ht="18" thickBot="1" thickTop="1">
      <c r="A264" s="104">
        <v>110</v>
      </c>
      <c r="B264" s="105" t="s">
        <v>10</v>
      </c>
      <c r="C264" s="106" t="s">
        <v>15</v>
      </c>
      <c r="D264" s="107">
        <f>AVERAGE(D252:D263)</f>
        <v>62.80833333333333</v>
      </c>
      <c r="E264" s="107">
        <f>AVERAGE(E252:E263)</f>
        <v>34.266666666666666</v>
      </c>
      <c r="F264" s="107">
        <f>AVERAGE(F252:F263)</f>
        <v>5.925</v>
      </c>
      <c r="G264" s="107">
        <f>AVERAGE(G252:G263)</f>
        <v>25.362499999999997</v>
      </c>
      <c r="H264" s="107">
        <f>AVERAGE(H252:H263)</f>
        <v>6.145833333333333</v>
      </c>
      <c r="I264" s="125" t="str">
        <f>IF(D264&lt;3,"1",IF(D264&lt;5,"3",IF(D264&lt;=15,"6",IF(D264&gt;15,"10"))))</f>
        <v>10</v>
      </c>
      <c r="J264" s="125" t="str">
        <f>IF(E264&lt;20,"1",IF(E264&lt;=49,"3",IF(E264&lt;=100,"6",IF(E264&gt;100,"10"))))</f>
        <v>3</v>
      </c>
      <c r="K264" s="109" t="str">
        <f>IF(F264&gt;6.5,"1",IF(F264&gt;=4.6,"3",IF(F264&gt;=2,"6",IF(F264&gt;=0,"10"))))</f>
        <v>3</v>
      </c>
      <c r="L264" s="109" t="str">
        <f>IF(G264&lt;0.5,"1",IF(G264&lt;1,"3",IF(G264&lt;=3,"6",IF(G264&gt;=3,"10"))))</f>
        <v>10</v>
      </c>
      <c r="M264" s="104">
        <v>110</v>
      </c>
      <c r="N264" s="105" t="s">
        <v>10</v>
      </c>
      <c r="O264" s="106" t="s">
        <v>15</v>
      </c>
      <c r="P264" s="107" t="e">
        <f>AVERAGE(P252:P263)</f>
        <v>#DIV/0!</v>
      </c>
      <c r="Q264" s="107" t="e">
        <f>AVERAGE(Q252:Q263)</f>
        <v>#DIV/0!</v>
      </c>
      <c r="R264" s="107" t="e">
        <f>AVERAGE(R252:R263)</f>
        <v>#DIV/0!</v>
      </c>
      <c r="S264" s="107" t="e">
        <f>AVERAGE(S252:S263)</f>
        <v>#DIV/0!</v>
      </c>
      <c r="T264" s="107" t="e">
        <f>AVERAGE(T252:T263)</f>
        <v>#DIV/0!</v>
      </c>
      <c r="U264" s="125" t="e">
        <f>IF(P264&lt;3,"1",IF(P264&lt;5,"3",IF(P264&lt;=15,"6",IF(P264&gt;15,"10"))))</f>
        <v>#DIV/0!</v>
      </c>
      <c r="V264" s="125" t="e">
        <f>IF(Q264&lt;20,"1",IF(Q264&lt;=49,"3",IF(Q264&lt;=100,"6",IF(Q264&gt;100,"10"))))</f>
        <v>#DIV/0!</v>
      </c>
      <c r="W264" s="109" t="e">
        <f>IF(R264&gt;6.5,"1",IF(R264&gt;=4.6,"3",IF(R264&gt;=2,"6",IF(R264&gt;=0,"10"))))</f>
        <v>#DIV/0!</v>
      </c>
      <c r="X264" s="109" t="e">
        <f>IF(S264&lt;0.5,"1",IF(S264&lt;1,"3",IF(S264&lt;=3,"6",IF(S264&gt;=3,"10"))))</f>
        <v>#DIV/0!</v>
      </c>
      <c r="Y264" s="104">
        <v>110</v>
      </c>
      <c r="Z264" s="105" t="s">
        <v>10</v>
      </c>
      <c r="AA264" s="106" t="s">
        <v>15</v>
      </c>
      <c r="AB264" s="107">
        <f>AVERAGE(AB252:AB263)</f>
        <v>33.25</v>
      </c>
      <c r="AC264" s="107">
        <f>AVERAGE(AC252:AC263)</f>
        <v>33.208333333333336</v>
      </c>
      <c r="AD264" s="107">
        <f>AVERAGE(AD252:AD263)</f>
        <v>6.091666666666668</v>
      </c>
      <c r="AE264" s="107">
        <f>AVERAGE(AE252:AE263)</f>
        <v>15.249166666666666</v>
      </c>
      <c r="AF264" s="107">
        <f>AVERAGE(AF252:AF263)</f>
        <v>5.625</v>
      </c>
      <c r="AG264" s="125" t="str">
        <f>IF(AB264&lt;3,"1",IF(AB264&lt;5,"3",IF(AB264&lt;=15,"6",IF(AB264&gt;15,"10"))))</f>
        <v>10</v>
      </c>
      <c r="AH264" s="125" t="str">
        <f>IF(AC264&lt;20,"1",IF(AC264&lt;=49,"3",IF(AC264&lt;=100,"6",IF(AC264&gt;100,"10"))))</f>
        <v>3</v>
      </c>
      <c r="AI264" s="109" t="str">
        <f>IF(AD264&gt;6.5,"1",IF(AD264&gt;=4.6,"3",IF(AD264&gt;=2,"6",IF(AD264&gt;=0,"10"))))</f>
        <v>3</v>
      </c>
      <c r="AJ264" s="109" t="str">
        <f>IF(AE264&lt;0.5,"1",IF(AE264&lt;1,"3",IF(AE264&lt;=3,"6",IF(AE264&gt;=3,"10"))))</f>
        <v>10</v>
      </c>
      <c r="AK264" s="104">
        <v>110</v>
      </c>
      <c r="AL264" s="105" t="s">
        <v>10</v>
      </c>
      <c r="AM264" s="106" t="s">
        <v>15</v>
      </c>
      <c r="AN264" s="107" t="e">
        <f>AVERAGE(AN252:AN263)</f>
        <v>#DIV/0!</v>
      </c>
      <c r="AO264" s="107" t="e">
        <f>AVERAGE(AO252:AO263)</f>
        <v>#DIV/0!</v>
      </c>
      <c r="AP264" s="107" t="e">
        <f>AVERAGE(AP252:AP263)</f>
        <v>#DIV/0!</v>
      </c>
      <c r="AQ264" s="107" t="e">
        <f>AVERAGE(AQ252:AQ263)</f>
        <v>#DIV/0!</v>
      </c>
      <c r="AR264" s="107" t="e">
        <f>AVERAGE(AR252:AR263)</f>
        <v>#DIV/0!</v>
      </c>
      <c r="AS264" s="125" t="e">
        <f>IF(AN264&lt;3,"1",IF(AN264&lt;5,"3",IF(AN264&lt;=15,"6",IF(AN264&gt;15,"10"))))</f>
        <v>#DIV/0!</v>
      </c>
      <c r="AT264" s="125" t="e">
        <f>IF(AO264&lt;20,"1",IF(AO264&lt;=49,"3",IF(AO264&lt;=100,"6",IF(AO264&gt;100,"10"))))</f>
        <v>#DIV/0!</v>
      </c>
      <c r="AU264" s="109" t="e">
        <f>IF(AP264&gt;6.5,"1",IF(AP264&gt;=4.6,"3",IF(AP264&gt;=2,"6",IF(AP264&gt;=0,"10"))))</f>
        <v>#DIV/0!</v>
      </c>
      <c r="AV264" s="109" t="e">
        <f>IF(AQ264&lt;0.5,"1",IF(AQ264&lt;1,"3",IF(AQ264&lt;=3,"6",IF(AQ264&gt;=3,"10"))))</f>
        <v>#DIV/0!</v>
      </c>
      <c r="AW264" s="104">
        <v>110</v>
      </c>
      <c r="AX264" s="105" t="s">
        <v>10</v>
      </c>
      <c r="AY264" s="106" t="s">
        <v>15</v>
      </c>
      <c r="AZ264" s="107">
        <f>AVERAGE(AZ252:AZ263)</f>
        <v>11.858333333333333</v>
      </c>
      <c r="BA264" s="107">
        <f>AVERAGE(BA252:BA263)</f>
        <v>28.141666666666662</v>
      </c>
      <c r="BB264" s="107">
        <f>AVERAGE(BB252:BB263)</f>
        <v>7.1000000000000005</v>
      </c>
      <c r="BC264" s="107">
        <f>AVERAGE(BC252:BC263)</f>
        <v>0.43749999999999994</v>
      </c>
      <c r="BD264" s="107">
        <f>AVERAGE(BD252:BD263)</f>
        <v>3.0625</v>
      </c>
      <c r="BE264" s="125" t="str">
        <f>IF(AZ264&lt;3,"1",IF(AZ264&lt;5,"3",IF(AZ264&lt;=15,"6",IF(AZ264&gt;15,"10"))))</f>
        <v>6</v>
      </c>
      <c r="BF264" s="125" t="str">
        <f>IF(BA264&lt;20,"1",IF(BA264&lt;=49,"3",IF(BA264&lt;=100,"6",IF(BA264&gt;100,"10"))))</f>
        <v>3</v>
      </c>
      <c r="BG264" s="109" t="str">
        <f>IF(BB264&gt;6.5,"1",IF(BB264&gt;=4.6,"3",IF(BB264&gt;=2,"6",IF(BB264&gt;=0,"10"))))</f>
        <v>1</v>
      </c>
      <c r="BH264" s="109" t="str">
        <f>IF(BC264&lt;0.5,"1",IF(BC264&lt;1,"3",IF(BC264&lt;=3,"6",IF(BC264&gt;=3,"10"))))</f>
        <v>1</v>
      </c>
      <c r="BI264" s="104">
        <v>110</v>
      </c>
      <c r="BJ264" s="105" t="s">
        <v>10</v>
      </c>
      <c r="BK264" s="106" t="s">
        <v>15</v>
      </c>
      <c r="BL264" s="107">
        <f>AVERAGE(BL252:BL263)</f>
        <v>73.21666666666668</v>
      </c>
      <c r="BM264" s="107">
        <f>AVERAGE(BM252:BM263)</f>
        <v>40.775</v>
      </c>
      <c r="BN264" s="107">
        <f>AVERAGE(BN252:BN263)</f>
        <v>5.366666666666666</v>
      </c>
      <c r="BO264" s="107">
        <f>AVERAGE(BO252:BO263)</f>
        <v>42.83083333333334</v>
      </c>
      <c r="BP264" s="107">
        <f>AVERAGE(BP252:BP263)</f>
        <v>6.5625</v>
      </c>
      <c r="BQ264" s="125" t="str">
        <f>IF(BL264&lt;3,"1",IF(BL264&lt;5,"3",IF(BL264&lt;=15,"6",IF(BL264&gt;15,"10"))))</f>
        <v>10</v>
      </c>
      <c r="BR264" s="125" t="str">
        <f>IF(BM264&lt;20,"1",IF(BM264&lt;=49,"3",IF(BM264&lt;=100,"6",IF(BM264&gt;100,"10"))))</f>
        <v>3</v>
      </c>
      <c r="BS264" s="109" t="str">
        <f>IF(BN264&gt;6.5,"1",IF(BN264&gt;=4.6,"3",IF(BN264&gt;=2,"6",IF(BN264&gt;=0,"10"))))</f>
        <v>3</v>
      </c>
      <c r="BT264" s="109" t="str">
        <f>IF(BO264&lt;0.5,"1",IF(BO264&lt;1,"3",IF(BO264&lt;=3,"6",IF(BO264&gt;=3,"10"))))</f>
        <v>10</v>
      </c>
    </row>
    <row r="265" spans="1:72" ht="17.25" thickTop="1">
      <c r="A265" s="146">
        <v>111</v>
      </c>
      <c r="B265" s="149" t="s">
        <v>10</v>
      </c>
      <c r="C265" s="92">
        <v>44567</v>
      </c>
      <c r="D265" s="93">
        <v>70.8</v>
      </c>
      <c r="E265" s="93">
        <v>20.2</v>
      </c>
      <c r="F265" s="93">
        <v>4.4</v>
      </c>
      <c r="G265" s="93">
        <v>59.4</v>
      </c>
      <c r="H265" s="99">
        <f>(I265+J265+K265+L265)/4</f>
        <v>7.25</v>
      </c>
      <c r="I265" s="95" t="str">
        <f>IF(D265&lt;=3,"1",IF(D265&lt;5,"3",IF(D265&lt;=15,"6",IF(D265&gt;15,"10"))))</f>
        <v>10</v>
      </c>
      <c r="J265" s="95" t="str">
        <f>IF(E265&lt;=20,"1",IF(E265&lt;=49.9,"3",IF(E265&lt;=100,"6",IF(E265&gt;100,"10"))))</f>
        <v>3</v>
      </c>
      <c r="K265" s="95" t="str">
        <f>IF(F265&gt;=6.5,"1",IF(F265&gt;=4.6,"3",IF(F265&gt;=2,"6",IF(F265&gt;=0,"10"))))</f>
        <v>6</v>
      </c>
      <c r="L265" s="95" t="str">
        <f>IF(G265&lt;=0.5,"1",IF(G265&lt;1,"3",IF(G265&lt;=3,"6",IF(G265&gt;=3,"10"))))</f>
        <v>10</v>
      </c>
      <c r="M265" s="146">
        <v>111</v>
      </c>
      <c r="N265" s="149" t="s">
        <v>10</v>
      </c>
      <c r="O265" s="92">
        <v>44567</v>
      </c>
      <c r="P265" s="139" t="s">
        <v>17</v>
      </c>
      <c r="Q265" s="139" t="s">
        <v>17</v>
      </c>
      <c r="R265" s="139" t="s">
        <v>17</v>
      </c>
      <c r="S265" s="140" t="s">
        <v>17</v>
      </c>
      <c r="T265" s="99" t="s">
        <v>17</v>
      </c>
      <c r="U265" s="95" t="s">
        <v>17</v>
      </c>
      <c r="V265" s="95" t="s">
        <v>17</v>
      </c>
      <c r="W265" s="95" t="s">
        <v>17</v>
      </c>
      <c r="X265" s="95" t="s">
        <v>17</v>
      </c>
      <c r="Y265" s="146">
        <v>111</v>
      </c>
      <c r="Z265" s="149" t="s">
        <v>10</v>
      </c>
      <c r="AA265" s="92">
        <v>44567</v>
      </c>
      <c r="AB265" s="93">
        <v>52.2</v>
      </c>
      <c r="AC265" s="93">
        <v>38.6</v>
      </c>
      <c r="AD265" s="93">
        <v>4.4</v>
      </c>
      <c r="AE265" s="93">
        <v>41.3</v>
      </c>
      <c r="AF265" s="99">
        <f>(AG265+AH265+AI265+AJ265)/4</f>
        <v>7.25</v>
      </c>
      <c r="AG265" s="95" t="str">
        <f>IF(AB265&lt;=3,"1",IF(AB265&lt;5,"3",IF(AB265&lt;=15,"6",IF(AB265&gt;15,"10"))))</f>
        <v>10</v>
      </c>
      <c r="AH265" s="95" t="str">
        <f>IF(AC265&lt;=20,"1",IF(AC265&lt;=49.9,"3",IF(AC265&lt;=100,"6",IF(AC265&gt;100,"10"))))</f>
        <v>3</v>
      </c>
      <c r="AI265" s="95" t="str">
        <f>IF(AD265&gt;=6.5,"1",IF(AD265&gt;=4.6,"3",IF(AD265&gt;=2,"6",IF(AD265&gt;=0,"10"))))</f>
        <v>6</v>
      </c>
      <c r="AJ265" s="95" t="str">
        <f>IF(AE265&lt;=0.5,"1",IF(AE265&lt;1,"3",IF(AE265&lt;=3,"6",IF(AE265&gt;=3,"10"))))</f>
        <v>10</v>
      </c>
      <c r="AK265" s="146">
        <v>111</v>
      </c>
      <c r="AL265" s="149" t="s">
        <v>10</v>
      </c>
      <c r="AM265" s="92">
        <v>44567</v>
      </c>
      <c r="AN265" s="139" t="s">
        <v>17</v>
      </c>
      <c r="AO265" s="139" t="s">
        <v>17</v>
      </c>
      <c r="AP265" s="139" t="s">
        <v>17</v>
      </c>
      <c r="AQ265" s="140" t="s">
        <v>17</v>
      </c>
      <c r="AR265" s="99" t="s">
        <v>17</v>
      </c>
      <c r="AS265" s="95" t="s">
        <v>17</v>
      </c>
      <c r="AT265" s="95" t="s">
        <v>17</v>
      </c>
      <c r="AU265" s="95" t="s">
        <v>17</v>
      </c>
      <c r="AV265" s="95" t="s">
        <v>17</v>
      </c>
      <c r="AW265" s="146">
        <v>111</v>
      </c>
      <c r="AX265" s="149" t="s">
        <v>10</v>
      </c>
      <c r="AY265" s="92">
        <v>44567</v>
      </c>
      <c r="AZ265" s="93">
        <v>9.4</v>
      </c>
      <c r="BA265" s="93">
        <v>29.1</v>
      </c>
      <c r="BB265" s="93">
        <v>6.9</v>
      </c>
      <c r="BC265" s="93">
        <v>0.69</v>
      </c>
      <c r="BD265" s="99">
        <f aca="true" t="shared" si="202" ref="BD265:BD273">(BE265+BF265+BG265+BH265)/4</f>
        <v>3.25</v>
      </c>
      <c r="BE265" s="95" t="str">
        <f aca="true" t="shared" si="203" ref="BE265:BE273">IF(AZ265&lt;=3,"1",IF(AZ265&lt;5,"3",IF(AZ265&lt;=15,"6",IF(AZ265&gt;15,"10"))))</f>
        <v>6</v>
      </c>
      <c r="BF265" s="95" t="str">
        <f aca="true" t="shared" si="204" ref="BF265:BF273">IF(BA265&lt;=20,"1",IF(BA265&lt;=49.9,"3",IF(BA265&lt;=100,"6",IF(BA265&gt;100,"10"))))</f>
        <v>3</v>
      </c>
      <c r="BG265" s="95" t="str">
        <f aca="true" t="shared" si="205" ref="BG265:BG273">IF(BB265&gt;=6.5,"1",IF(BB265&gt;=4.6,"3",IF(BB265&gt;=2,"6",IF(BB265&gt;=0,"10"))))</f>
        <v>1</v>
      </c>
      <c r="BH265" s="95" t="str">
        <f aca="true" t="shared" si="206" ref="BH265:BH273">IF(BC265&lt;=0.5,"1",IF(BC265&lt;1,"3",IF(BC265&lt;=3,"6",IF(BC265&gt;=3,"10"))))</f>
        <v>3</v>
      </c>
      <c r="BI265" s="146">
        <v>111</v>
      </c>
      <c r="BJ265" s="149" t="s">
        <v>10</v>
      </c>
      <c r="BK265" s="92">
        <v>44567</v>
      </c>
      <c r="BL265" s="93">
        <v>118</v>
      </c>
      <c r="BM265" s="93">
        <v>265</v>
      </c>
      <c r="BN265" s="93">
        <v>3</v>
      </c>
      <c r="BO265" s="93">
        <v>54.8</v>
      </c>
      <c r="BP265" s="99">
        <f aca="true" t="shared" si="207" ref="BP265:BP276">(BQ265+BR265+BS265+BT265)/4</f>
        <v>9</v>
      </c>
      <c r="BQ265" s="95" t="str">
        <f aca="true" t="shared" si="208" ref="BQ265:BQ276">IF(BL265&lt;=3,"1",IF(BL265&lt;5,"3",IF(BL265&lt;=15,"6",IF(BL265&gt;15,"10"))))</f>
        <v>10</v>
      </c>
      <c r="BR265" s="95" t="str">
        <f aca="true" t="shared" si="209" ref="BR265:BR276">IF(BM265&lt;=20,"1",IF(BM265&lt;=49.9,"3",IF(BM265&lt;=100,"6",IF(BM265&gt;100,"10"))))</f>
        <v>10</v>
      </c>
      <c r="BS265" s="95" t="str">
        <f aca="true" t="shared" si="210" ref="BS265:BS276">IF(BN265&gt;=6.5,"1",IF(BN265&gt;=4.6,"3",IF(BN265&gt;=2,"6",IF(BN265&gt;=0,"10"))))</f>
        <v>6</v>
      </c>
      <c r="BT265" s="95" t="str">
        <f aca="true" t="shared" si="211" ref="BT265:BT276">IF(BO265&lt;=0.5,"1",IF(BO265&lt;1,"3",IF(BO265&lt;=3,"6",IF(BO265&gt;=3,"10"))))</f>
        <v>10</v>
      </c>
    </row>
    <row r="266" spans="1:72" ht="16.5">
      <c r="A266" s="147"/>
      <c r="B266" s="150"/>
      <c r="C266" s="122">
        <v>44599</v>
      </c>
      <c r="D266" s="131">
        <v>20.2</v>
      </c>
      <c r="E266" s="131">
        <v>13.2</v>
      </c>
      <c r="F266" s="131">
        <v>5.4</v>
      </c>
      <c r="G266" s="131">
        <v>9.33</v>
      </c>
      <c r="H266" s="99">
        <f>(I266+J266+K266+L266)/4</f>
        <v>6</v>
      </c>
      <c r="I266" s="95" t="str">
        <f>IF(D266&lt;=3,"1",IF(D266&lt;5,"3",IF(D266&lt;=15,"6",IF(D266&gt;15,"10"))))</f>
        <v>10</v>
      </c>
      <c r="J266" s="95" t="str">
        <f>IF(E266&lt;=20,"1",IF(E266&lt;=49.9,"3",IF(E266&lt;=100,"6",IF(E266&gt;100,"10"))))</f>
        <v>1</v>
      </c>
      <c r="K266" s="95" t="str">
        <f>IF(F266&gt;=6.5,"1",IF(F266&gt;=4.6,"3",IF(F266&gt;=2,"6",IF(F266&gt;=0,"10"))))</f>
        <v>3</v>
      </c>
      <c r="L266" s="95" t="str">
        <f>IF(G266&lt;=0.5,"1",IF(G266&lt;1,"3",IF(G266&lt;=3,"6",IF(G266&gt;=3,"10"))))</f>
        <v>10</v>
      </c>
      <c r="M266" s="147"/>
      <c r="N266" s="150"/>
      <c r="O266" s="122">
        <v>44599</v>
      </c>
      <c r="P266" s="139" t="s">
        <v>17</v>
      </c>
      <c r="Q266" s="139" t="s">
        <v>17</v>
      </c>
      <c r="R266" s="139" t="s">
        <v>17</v>
      </c>
      <c r="S266" s="140" t="s">
        <v>17</v>
      </c>
      <c r="T266" s="99" t="s">
        <v>17</v>
      </c>
      <c r="U266" s="95" t="s">
        <v>17</v>
      </c>
      <c r="V266" s="95" t="s">
        <v>17</v>
      </c>
      <c r="W266" s="95" t="s">
        <v>17</v>
      </c>
      <c r="X266" s="95" t="s">
        <v>17</v>
      </c>
      <c r="Y266" s="147"/>
      <c r="Z266" s="150"/>
      <c r="AA266" s="122">
        <v>44599</v>
      </c>
      <c r="AB266" s="131">
        <v>16.1</v>
      </c>
      <c r="AC266" s="131">
        <v>13.9</v>
      </c>
      <c r="AD266" s="131">
        <v>7</v>
      </c>
      <c r="AE266" s="131">
        <v>10.3</v>
      </c>
      <c r="AF266" s="99">
        <f>(AG266+AH266+AI266+AJ266)/4</f>
        <v>5.5</v>
      </c>
      <c r="AG266" s="95" t="str">
        <f>IF(AB266&lt;=3,"1",IF(AB266&lt;5,"3",IF(AB266&lt;=15,"6",IF(AB266&gt;15,"10"))))</f>
        <v>10</v>
      </c>
      <c r="AH266" s="95" t="str">
        <f>IF(AC266&lt;=20,"1",IF(AC266&lt;=49.9,"3",IF(AC266&lt;=100,"6",IF(AC266&gt;100,"10"))))</f>
        <v>1</v>
      </c>
      <c r="AI266" s="95" t="str">
        <f>IF(AD266&gt;=6.5,"1",IF(AD266&gt;=4.6,"3",IF(AD266&gt;=2,"6",IF(AD266&gt;=0,"10"))))</f>
        <v>1</v>
      </c>
      <c r="AJ266" s="95" t="str">
        <f>IF(AE266&lt;=0.5,"1",IF(AE266&lt;1,"3",IF(AE266&lt;=3,"6",IF(AE266&gt;=3,"10"))))</f>
        <v>10</v>
      </c>
      <c r="AK266" s="147"/>
      <c r="AL266" s="150"/>
      <c r="AM266" s="122"/>
      <c r="AN266" s="139"/>
      <c r="AO266" s="139"/>
      <c r="AP266" s="139"/>
      <c r="AQ266" s="140"/>
      <c r="AR266" s="99" t="s">
        <v>17</v>
      </c>
      <c r="AS266" s="95" t="s">
        <v>17</v>
      </c>
      <c r="AT266" s="95" t="s">
        <v>17</v>
      </c>
      <c r="AU266" s="95" t="s">
        <v>17</v>
      </c>
      <c r="AV266" s="95" t="s">
        <v>17</v>
      </c>
      <c r="AW266" s="147"/>
      <c r="AX266" s="150"/>
      <c r="AY266" s="122">
        <v>44599</v>
      </c>
      <c r="AZ266" s="131">
        <v>7.9</v>
      </c>
      <c r="BA266" s="131">
        <v>51.7</v>
      </c>
      <c r="BB266" s="131">
        <v>9.2</v>
      </c>
      <c r="BC266" s="131">
        <v>0.95</v>
      </c>
      <c r="BD266" s="99">
        <f t="shared" si="202"/>
        <v>4</v>
      </c>
      <c r="BE266" s="95" t="str">
        <f t="shared" si="203"/>
        <v>6</v>
      </c>
      <c r="BF266" s="95" t="str">
        <f t="shared" si="204"/>
        <v>6</v>
      </c>
      <c r="BG266" s="95" t="str">
        <f t="shared" si="205"/>
        <v>1</v>
      </c>
      <c r="BH266" s="95" t="str">
        <f t="shared" si="206"/>
        <v>3</v>
      </c>
      <c r="BI266" s="147"/>
      <c r="BJ266" s="150"/>
      <c r="BK266" s="122">
        <v>44599</v>
      </c>
      <c r="BL266" s="131">
        <v>60.1</v>
      </c>
      <c r="BM266" s="131">
        <v>22.1</v>
      </c>
      <c r="BN266" s="131">
        <v>5.4</v>
      </c>
      <c r="BO266" s="131">
        <v>44.7</v>
      </c>
      <c r="BP266" s="99">
        <f t="shared" si="207"/>
        <v>6.5</v>
      </c>
      <c r="BQ266" s="95" t="str">
        <f t="shared" si="208"/>
        <v>10</v>
      </c>
      <c r="BR266" s="95" t="str">
        <f t="shared" si="209"/>
        <v>3</v>
      </c>
      <c r="BS266" s="95" t="str">
        <f t="shared" si="210"/>
        <v>3</v>
      </c>
      <c r="BT266" s="95" t="str">
        <f t="shared" si="211"/>
        <v>10</v>
      </c>
    </row>
    <row r="267" spans="1:72" ht="16.5">
      <c r="A267" s="147"/>
      <c r="B267" s="150"/>
      <c r="C267" s="122">
        <v>44622</v>
      </c>
      <c r="D267" s="138">
        <v>53.1</v>
      </c>
      <c r="E267" s="138">
        <v>20.6</v>
      </c>
      <c r="F267" s="138">
        <v>7</v>
      </c>
      <c r="G267" s="138">
        <v>32.7</v>
      </c>
      <c r="H267" s="99">
        <f>(I267+J267+K267+L267)/4</f>
        <v>6</v>
      </c>
      <c r="I267" s="95" t="str">
        <f>IF(D267&lt;=3,"1",IF(D267&lt;5,"3",IF(D267&lt;=15,"6",IF(D267&gt;15,"10"))))</f>
        <v>10</v>
      </c>
      <c r="J267" s="95" t="str">
        <f>IF(E267&lt;=20,"1",IF(E267&lt;=49.9,"3",IF(E267&lt;=100,"6",IF(E267&gt;100,"10"))))</f>
        <v>3</v>
      </c>
      <c r="K267" s="95" t="str">
        <f>IF(F267&gt;=6.5,"1",IF(F267&gt;=4.6,"3",IF(F267&gt;=2,"6",IF(F267&gt;=0,"10"))))</f>
        <v>1</v>
      </c>
      <c r="L267" s="95" t="str">
        <f>IF(G267&lt;=0.5,"1",IF(G267&lt;1,"3",IF(G267&lt;=3,"6",IF(G267&gt;=3,"10"))))</f>
        <v>10</v>
      </c>
      <c r="M267" s="147"/>
      <c r="N267" s="150"/>
      <c r="O267" s="122"/>
      <c r="P267" s="139" t="s">
        <v>17</v>
      </c>
      <c r="Q267" s="139" t="s">
        <v>17</v>
      </c>
      <c r="R267" s="139" t="s">
        <v>17</v>
      </c>
      <c r="S267" s="140" t="s">
        <v>17</v>
      </c>
      <c r="T267" s="99" t="s">
        <v>17</v>
      </c>
      <c r="U267" s="95" t="s">
        <v>17</v>
      </c>
      <c r="V267" s="95" t="s">
        <v>17</v>
      </c>
      <c r="W267" s="95" t="s">
        <v>17</v>
      </c>
      <c r="X267" s="95" t="s">
        <v>17</v>
      </c>
      <c r="Y267" s="147"/>
      <c r="Z267" s="150"/>
      <c r="AA267" s="122">
        <v>44622</v>
      </c>
      <c r="AB267" s="138">
        <v>19.6</v>
      </c>
      <c r="AC267" s="138">
        <v>18.9</v>
      </c>
      <c r="AD267" s="138">
        <v>5.8</v>
      </c>
      <c r="AE267" s="138">
        <v>13.5</v>
      </c>
      <c r="AF267" s="99">
        <f aca="true" t="shared" si="212" ref="AF267:AF273">(AG267+AH267+AI267+AJ267)/4</f>
        <v>6</v>
      </c>
      <c r="AG267" s="95" t="str">
        <f aca="true" t="shared" si="213" ref="AG267:AG273">IF(AB267&lt;=3,"1",IF(AB267&lt;5,"3",IF(AB267&lt;=15,"6",IF(AB267&gt;15,"10"))))</f>
        <v>10</v>
      </c>
      <c r="AH267" s="95" t="str">
        <f aca="true" t="shared" si="214" ref="AH267:AH273">IF(AC267&lt;=20,"1",IF(AC267&lt;=49.9,"3",IF(AC267&lt;=100,"6",IF(AC267&gt;100,"10"))))</f>
        <v>1</v>
      </c>
      <c r="AI267" s="95" t="str">
        <f aca="true" t="shared" si="215" ref="AI267:AI273">IF(AD267&gt;=6.5,"1",IF(AD267&gt;=4.6,"3",IF(AD267&gt;=2,"6",IF(AD267&gt;=0,"10"))))</f>
        <v>3</v>
      </c>
      <c r="AJ267" s="95" t="str">
        <f aca="true" t="shared" si="216" ref="AJ267:AJ273">IF(AE267&lt;=0.5,"1",IF(AE267&lt;1,"3",IF(AE267&lt;=3,"6",IF(AE267&gt;=3,"10"))))</f>
        <v>10</v>
      </c>
      <c r="AK267" s="147"/>
      <c r="AL267" s="150"/>
      <c r="AM267" s="122"/>
      <c r="AN267" s="139"/>
      <c r="AO267" s="139"/>
      <c r="AP267" s="139"/>
      <c r="AQ267" s="140"/>
      <c r="AR267" s="99" t="s">
        <v>17</v>
      </c>
      <c r="AS267" s="95" t="s">
        <v>17</v>
      </c>
      <c r="AT267" s="95" t="s">
        <v>17</v>
      </c>
      <c r="AU267" s="95" t="s">
        <v>17</v>
      </c>
      <c r="AV267" s="95" t="s">
        <v>17</v>
      </c>
      <c r="AW267" s="147"/>
      <c r="AX267" s="150"/>
      <c r="AY267" s="122">
        <v>44622</v>
      </c>
      <c r="AZ267" s="138">
        <v>12.5</v>
      </c>
      <c r="BA267" s="138">
        <v>17.5</v>
      </c>
      <c r="BB267" s="138">
        <v>6.1</v>
      </c>
      <c r="BC267" s="138">
        <v>1.04</v>
      </c>
      <c r="BD267" s="99">
        <f t="shared" si="202"/>
        <v>4</v>
      </c>
      <c r="BE267" s="95" t="str">
        <f t="shared" si="203"/>
        <v>6</v>
      </c>
      <c r="BF267" s="95" t="str">
        <f t="shared" si="204"/>
        <v>1</v>
      </c>
      <c r="BG267" s="95" t="str">
        <f t="shared" si="205"/>
        <v>3</v>
      </c>
      <c r="BH267" s="95" t="str">
        <f t="shared" si="206"/>
        <v>6</v>
      </c>
      <c r="BI267" s="147"/>
      <c r="BJ267" s="150"/>
      <c r="BK267" s="122">
        <v>44622</v>
      </c>
      <c r="BL267" s="138">
        <v>118</v>
      </c>
      <c r="BM267" s="138">
        <v>79.4</v>
      </c>
      <c r="BN267" s="138">
        <v>7.1</v>
      </c>
      <c r="BO267" s="138">
        <v>41.9</v>
      </c>
      <c r="BP267" s="99">
        <f t="shared" si="207"/>
        <v>6.75</v>
      </c>
      <c r="BQ267" s="95" t="str">
        <f t="shared" si="208"/>
        <v>10</v>
      </c>
      <c r="BR267" s="95" t="str">
        <f t="shared" si="209"/>
        <v>6</v>
      </c>
      <c r="BS267" s="95" t="str">
        <f t="shared" si="210"/>
        <v>1</v>
      </c>
      <c r="BT267" s="95" t="str">
        <f t="shared" si="211"/>
        <v>10</v>
      </c>
    </row>
    <row r="268" spans="1:72" ht="16.5">
      <c r="A268" s="147"/>
      <c r="B268" s="150"/>
      <c r="C268" s="135">
        <v>44657</v>
      </c>
      <c r="D268" s="93">
        <v>21</v>
      </c>
      <c r="E268" s="93">
        <v>16.9</v>
      </c>
      <c r="F268" s="93">
        <v>7.5</v>
      </c>
      <c r="G268" s="93">
        <v>10</v>
      </c>
      <c r="H268" s="99">
        <f>(I268+J268+K268+L268)/4</f>
        <v>5.5</v>
      </c>
      <c r="I268" s="95" t="str">
        <f>IF(D268&lt;=3,"1",IF(D268&lt;5,"3",IF(D268&lt;=15,"6",IF(D268&gt;15,"10"))))</f>
        <v>10</v>
      </c>
      <c r="J268" s="95" t="str">
        <f>IF(E268&lt;=20,"1",IF(E268&lt;=49.9,"3",IF(E268&lt;=100,"6",IF(E268&gt;100,"10"))))</f>
        <v>1</v>
      </c>
      <c r="K268" s="95" t="str">
        <f>IF(F268&gt;=6.5,"1",IF(F268&gt;=4.6,"3",IF(F268&gt;=2,"6",IF(F268&gt;=0,"10"))))</f>
        <v>1</v>
      </c>
      <c r="L268" s="95" t="str">
        <f>IF(G268&lt;=0.5,"1",IF(G268&lt;1,"3",IF(G268&lt;=3,"6",IF(G268&gt;=3,"10"))))</f>
        <v>10</v>
      </c>
      <c r="M268" s="147"/>
      <c r="N268" s="150"/>
      <c r="O268" s="135"/>
      <c r="P268" s="139" t="s">
        <v>17</v>
      </c>
      <c r="Q268" s="139" t="s">
        <v>17</v>
      </c>
      <c r="R268" s="139" t="s">
        <v>17</v>
      </c>
      <c r="S268" s="140" t="s">
        <v>17</v>
      </c>
      <c r="T268" s="99" t="s">
        <v>17</v>
      </c>
      <c r="U268" s="95" t="s">
        <v>17</v>
      </c>
      <c r="V268" s="95" t="s">
        <v>17</v>
      </c>
      <c r="W268" s="95" t="s">
        <v>17</v>
      </c>
      <c r="X268" s="95" t="s">
        <v>17</v>
      </c>
      <c r="Y268" s="147"/>
      <c r="Z268" s="150"/>
      <c r="AA268" s="135">
        <v>44657</v>
      </c>
      <c r="AB268" s="93">
        <v>18</v>
      </c>
      <c r="AC268" s="93">
        <v>27.6</v>
      </c>
      <c r="AD268" s="93">
        <v>6.3</v>
      </c>
      <c r="AE268" s="93">
        <v>10.6</v>
      </c>
      <c r="AF268" s="99">
        <f t="shared" si="212"/>
        <v>6.5</v>
      </c>
      <c r="AG268" s="95" t="str">
        <f t="shared" si="213"/>
        <v>10</v>
      </c>
      <c r="AH268" s="95" t="str">
        <f t="shared" si="214"/>
        <v>3</v>
      </c>
      <c r="AI268" s="95" t="str">
        <f t="shared" si="215"/>
        <v>3</v>
      </c>
      <c r="AJ268" s="95" t="str">
        <f t="shared" si="216"/>
        <v>10</v>
      </c>
      <c r="AK268" s="147"/>
      <c r="AL268" s="150"/>
      <c r="AM268" s="135"/>
      <c r="AN268" s="139"/>
      <c r="AO268" s="139"/>
      <c r="AP268" s="139"/>
      <c r="AQ268" s="140"/>
      <c r="AR268" s="99" t="s">
        <v>17</v>
      </c>
      <c r="AS268" s="95" t="s">
        <v>17</v>
      </c>
      <c r="AT268" s="95" t="s">
        <v>17</v>
      </c>
      <c r="AU268" s="95" t="s">
        <v>17</v>
      </c>
      <c r="AV268" s="95" t="s">
        <v>17</v>
      </c>
      <c r="AW268" s="147"/>
      <c r="AX268" s="150"/>
      <c r="AY268" s="135">
        <v>44657</v>
      </c>
      <c r="AZ268" s="93">
        <v>17.9</v>
      </c>
      <c r="BA268" s="93">
        <v>28.1</v>
      </c>
      <c r="BB268" s="93">
        <v>6.5</v>
      </c>
      <c r="BC268" s="93">
        <v>3.98</v>
      </c>
      <c r="BD268" s="99">
        <f t="shared" si="202"/>
        <v>6</v>
      </c>
      <c r="BE268" s="95" t="str">
        <f t="shared" si="203"/>
        <v>10</v>
      </c>
      <c r="BF268" s="95" t="str">
        <f t="shared" si="204"/>
        <v>3</v>
      </c>
      <c r="BG268" s="95" t="str">
        <f t="shared" si="205"/>
        <v>1</v>
      </c>
      <c r="BH268" s="95" t="str">
        <f t="shared" si="206"/>
        <v>10</v>
      </c>
      <c r="BI268" s="147"/>
      <c r="BJ268" s="150"/>
      <c r="BK268" s="135">
        <v>44657</v>
      </c>
      <c r="BL268" s="93">
        <v>33.3</v>
      </c>
      <c r="BM268" s="93">
        <v>89.5</v>
      </c>
      <c r="BN268" s="93">
        <v>5.9</v>
      </c>
      <c r="BO268" s="93">
        <v>27.6</v>
      </c>
      <c r="BP268" s="99">
        <f t="shared" si="207"/>
        <v>7.25</v>
      </c>
      <c r="BQ268" s="95" t="str">
        <f t="shared" si="208"/>
        <v>10</v>
      </c>
      <c r="BR268" s="95" t="str">
        <f t="shared" si="209"/>
        <v>6</v>
      </c>
      <c r="BS268" s="95" t="str">
        <f t="shared" si="210"/>
        <v>3</v>
      </c>
      <c r="BT268" s="95" t="str">
        <f t="shared" si="211"/>
        <v>10</v>
      </c>
    </row>
    <row r="269" spans="1:72" ht="16.5">
      <c r="A269" s="147"/>
      <c r="B269" s="150"/>
      <c r="C269" s="135">
        <v>44685</v>
      </c>
      <c r="D269" s="136">
        <v>43.2</v>
      </c>
      <c r="E269" s="136">
        <v>18.1</v>
      </c>
      <c r="F269" s="136">
        <v>6.2</v>
      </c>
      <c r="G269" s="137">
        <v>29.3</v>
      </c>
      <c r="H269" s="99">
        <f>(I269+J269+K269+L269)/4</f>
        <v>6</v>
      </c>
      <c r="I269" s="95" t="str">
        <f>IF(D269&lt;=3,"1",IF(D269&lt;5,"3",IF(D269&lt;=15,"6",IF(D269&gt;15,"10"))))</f>
        <v>10</v>
      </c>
      <c r="J269" s="95" t="str">
        <f>IF(E269&lt;=20,"1",IF(E269&lt;=49.9,"3",IF(E269&lt;=100,"6",IF(E269&gt;100,"10"))))</f>
        <v>1</v>
      </c>
      <c r="K269" s="95" t="str">
        <f>IF(F269&gt;=6.5,"1",IF(F269&gt;=4.6,"3",IF(F269&gt;=2,"6",IF(F269&gt;=0,"10"))))</f>
        <v>3</v>
      </c>
      <c r="L269" s="95" t="str">
        <f>IF(G269&lt;=0.5,"1",IF(G269&lt;1,"3",IF(G269&lt;=3,"6",IF(G269&gt;=3,"10"))))</f>
        <v>10</v>
      </c>
      <c r="M269" s="147"/>
      <c r="N269" s="150"/>
      <c r="O269" s="135"/>
      <c r="P269" s="139" t="s">
        <v>17</v>
      </c>
      <c r="Q269" s="139" t="s">
        <v>17</v>
      </c>
      <c r="R269" s="139" t="s">
        <v>17</v>
      </c>
      <c r="S269" s="140" t="s">
        <v>17</v>
      </c>
      <c r="T269" s="99" t="s">
        <v>17</v>
      </c>
      <c r="U269" s="95" t="s">
        <v>17</v>
      </c>
      <c r="V269" s="95" t="s">
        <v>17</v>
      </c>
      <c r="W269" s="95" t="s">
        <v>17</v>
      </c>
      <c r="X269" s="95" t="s">
        <v>17</v>
      </c>
      <c r="Y269" s="147"/>
      <c r="Z269" s="150"/>
      <c r="AA269" s="135">
        <v>44685</v>
      </c>
      <c r="AB269" s="136">
        <v>12.2</v>
      </c>
      <c r="AC269" s="136">
        <v>25.2</v>
      </c>
      <c r="AD269" s="136">
        <v>8</v>
      </c>
      <c r="AE269" s="137">
        <v>1.05</v>
      </c>
      <c r="AF269" s="99">
        <f t="shared" si="212"/>
        <v>4</v>
      </c>
      <c r="AG269" s="95" t="str">
        <f t="shared" si="213"/>
        <v>6</v>
      </c>
      <c r="AH269" s="95" t="str">
        <f t="shared" si="214"/>
        <v>3</v>
      </c>
      <c r="AI269" s="95" t="str">
        <f t="shared" si="215"/>
        <v>1</v>
      </c>
      <c r="AJ269" s="95" t="str">
        <f t="shared" si="216"/>
        <v>6</v>
      </c>
      <c r="AK269" s="147"/>
      <c r="AL269" s="150"/>
      <c r="AM269" s="135"/>
      <c r="AN269" s="139"/>
      <c r="AO269" s="139"/>
      <c r="AP269" s="139"/>
      <c r="AQ269" s="140"/>
      <c r="AR269" s="99" t="s">
        <v>17</v>
      </c>
      <c r="AS269" s="95" t="s">
        <v>17</v>
      </c>
      <c r="AT269" s="95" t="s">
        <v>17</v>
      </c>
      <c r="AU269" s="95" t="s">
        <v>17</v>
      </c>
      <c r="AV269" s="95" t="s">
        <v>17</v>
      </c>
      <c r="AW269" s="147"/>
      <c r="AX269" s="150"/>
      <c r="AY269" s="135">
        <v>44685</v>
      </c>
      <c r="AZ269" s="136">
        <v>11</v>
      </c>
      <c r="BA269" s="136">
        <v>21.5</v>
      </c>
      <c r="BB269" s="136">
        <v>7.3</v>
      </c>
      <c r="BC269" s="137">
        <v>1.03</v>
      </c>
      <c r="BD269" s="99">
        <f t="shared" si="202"/>
        <v>4</v>
      </c>
      <c r="BE269" s="95" t="str">
        <f t="shared" si="203"/>
        <v>6</v>
      </c>
      <c r="BF269" s="95" t="str">
        <f t="shared" si="204"/>
        <v>3</v>
      </c>
      <c r="BG269" s="95" t="str">
        <f t="shared" si="205"/>
        <v>1</v>
      </c>
      <c r="BH269" s="95" t="str">
        <f t="shared" si="206"/>
        <v>6</v>
      </c>
      <c r="BI269" s="147"/>
      <c r="BJ269" s="150"/>
      <c r="BK269" s="135">
        <v>44685</v>
      </c>
      <c r="BL269" s="136">
        <v>22.1</v>
      </c>
      <c r="BM269" s="136">
        <v>25</v>
      </c>
      <c r="BN269" s="136">
        <v>6.4</v>
      </c>
      <c r="BO269" s="137">
        <v>28.7</v>
      </c>
      <c r="BP269" s="99">
        <f t="shared" si="207"/>
        <v>6.5</v>
      </c>
      <c r="BQ269" s="95" t="str">
        <f t="shared" si="208"/>
        <v>10</v>
      </c>
      <c r="BR269" s="95" t="str">
        <f t="shared" si="209"/>
        <v>3</v>
      </c>
      <c r="BS269" s="95" t="str">
        <f t="shared" si="210"/>
        <v>3</v>
      </c>
      <c r="BT269" s="95" t="str">
        <f t="shared" si="211"/>
        <v>10</v>
      </c>
    </row>
    <row r="270" spans="1:72" ht="16.5">
      <c r="A270" s="147"/>
      <c r="B270" s="150"/>
      <c r="C270" s="92">
        <v>44718</v>
      </c>
      <c r="D270" s="93">
        <v>31.8</v>
      </c>
      <c r="E270" s="93">
        <v>20.1</v>
      </c>
      <c r="F270" s="93">
        <v>6</v>
      </c>
      <c r="G270" s="93">
        <v>6.54</v>
      </c>
      <c r="H270" s="99">
        <f aca="true" t="shared" si="217" ref="H270:H276">(I270+J270+K270+L270)/4</f>
        <v>6.5</v>
      </c>
      <c r="I270" s="95" t="str">
        <f aca="true" t="shared" si="218" ref="I270:I276">IF(D270&lt;=3,"1",IF(D270&lt;5,"3",IF(D270&lt;=15,"6",IF(D270&gt;15,"10"))))</f>
        <v>10</v>
      </c>
      <c r="J270" s="95" t="str">
        <f aca="true" t="shared" si="219" ref="J270:J276">IF(E270&lt;=20,"1",IF(E270&lt;=49.9,"3",IF(E270&lt;=100,"6",IF(E270&gt;100,"10"))))</f>
        <v>3</v>
      </c>
      <c r="K270" s="95" t="str">
        <f aca="true" t="shared" si="220" ref="K270:K276">IF(F270&gt;=6.5,"1",IF(F270&gt;=4.6,"3",IF(F270&gt;=2,"6",IF(F270&gt;=0,"10"))))</f>
        <v>3</v>
      </c>
      <c r="L270" s="95" t="str">
        <f aca="true" t="shared" si="221" ref="L270:L276">IF(G270&lt;=0.5,"1",IF(G270&lt;1,"3",IF(G270&lt;=3,"6",IF(G270&gt;=3,"10"))))</f>
        <v>10</v>
      </c>
      <c r="M270" s="147"/>
      <c r="N270" s="150"/>
      <c r="O270" s="92"/>
      <c r="P270" s="139" t="s">
        <v>17</v>
      </c>
      <c r="Q270" s="139" t="s">
        <v>17</v>
      </c>
      <c r="R270" s="139" t="s">
        <v>17</v>
      </c>
      <c r="S270" s="140" t="s">
        <v>17</v>
      </c>
      <c r="T270" s="99" t="s">
        <v>17</v>
      </c>
      <c r="U270" s="95" t="s">
        <v>17</v>
      </c>
      <c r="V270" s="95" t="s">
        <v>17</v>
      </c>
      <c r="W270" s="95" t="s">
        <v>17</v>
      </c>
      <c r="X270" s="95" t="s">
        <v>17</v>
      </c>
      <c r="Y270" s="147"/>
      <c r="Z270" s="150"/>
      <c r="AA270" s="92">
        <v>44718</v>
      </c>
      <c r="AB270" s="93">
        <v>14.9</v>
      </c>
      <c r="AC270" s="93">
        <v>22.1</v>
      </c>
      <c r="AD270" s="93">
        <v>4.5</v>
      </c>
      <c r="AE270" s="93">
        <v>3.01</v>
      </c>
      <c r="AF270" s="99">
        <f t="shared" si="212"/>
        <v>6.25</v>
      </c>
      <c r="AG270" s="95" t="str">
        <f t="shared" si="213"/>
        <v>6</v>
      </c>
      <c r="AH270" s="95" t="str">
        <f t="shared" si="214"/>
        <v>3</v>
      </c>
      <c r="AI270" s="95" t="str">
        <f t="shared" si="215"/>
        <v>6</v>
      </c>
      <c r="AJ270" s="95" t="str">
        <f t="shared" si="216"/>
        <v>10</v>
      </c>
      <c r="AK270" s="147"/>
      <c r="AL270" s="150"/>
      <c r="AM270" s="92"/>
      <c r="AN270" s="139"/>
      <c r="AO270" s="139"/>
      <c r="AP270" s="139"/>
      <c r="AQ270" s="140"/>
      <c r="AR270" s="99" t="s">
        <v>17</v>
      </c>
      <c r="AS270" s="95" t="s">
        <v>17</v>
      </c>
      <c r="AT270" s="95" t="s">
        <v>17</v>
      </c>
      <c r="AU270" s="95" t="s">
        <v>17</v>
      </c>
      <c r="AV270" s="95" t="s">
        <v>17</v>
      </c>
      <c r="AW270" s="147"/>
      <c r="AX270" s="150"/>
      <c r="AY270" s="92">
        <v>44718</v>
      </c>
      <c r="AZ270" s="93">
        <v>9.3</v>
      </c>
      <c r="BA270" s="93">
        <v>51.7</v>
      </c>
      <c r="BB270" s="93">
        <v>6.6</v>
      </c>
      <c r="BC270" s="93">
        <v>0.07</v>
      </c>
      <c r="BD270" s="99">
        <f t="shared" si="202"/>
        <v>3.5</v>
      </c>
      <c r="BE270" s="95" t="str">
        <f t="shared" si="203"/>
        <v>6</v>
      </c>
      <c r="BF270" s="95" t="str">
        <f t="shared" si="204"/>
        <v>6</v>
      </c>
      <c r="BG270" s="95" t="str">
        <f t="shared" si="205"/>
        <v>1</v>
      </c>
      <c r="BH270" s="95" t="str">
        <f t="shared" si="206"/>
        <v>1</v>
      </c>
      <c r="BI270" s="147"/>
      <c r="BJ270" s="150"/>
      <c r="BK270" s="92">
        <v>44718</v>
      </c>
      <c r="BL270" s="93">
        <v>47.5</v>
      </c>
      <c r="BM270" s="93">
        <v>14.2</v>
      </c>
      <c r="BN270" s="93">
        <v>3.6</v>
      </c>
      <c r="BO270" s="93">
        <v>6.34</v>
      </c>
      <c r="BP270" s="99">
        <f t="shared" si="207"/>
        <v>6.75</v>
      </c>
      <c r="BQ270" s="95" t="str">
        <f t="shared" si="208"/>
        <v>10</v>
      </c>
      <c r="BR270" s="95" t="str">
        <f t="shared" si="209"/>
        <v>1</v>
      </c>
      <c r="BS270" s="95" t="str">
        <f t="shared" si="210"/>
        <v>6</v>
      </c>
      <c r="BT270" s="95" t="str">
        <f t="shared" si="211"/>
        <v>10</v>
      </c>
    </row>
    <row r="271" spans="1:72" ht="16.5">
      <c r="A271" s="147"/>
      <c r="B271" s="150"/>
      <c r="C271" s="135">
        <v>44753</v>
      </c>
      <c r="D271" s="139">
        <v>14.8</v>
      </c>
      <c r="E271" s="139">
        <v>22.9</v>
      </c>
      <c r="F271" s="139">
        <v>5.3</v>
      </c>
      <c r="G271" s="140">
        <v>10</v>
      </c>
      <c r="H271" s="99">
        <f t="shared" si="217"/>
        <v>5.5</v>
      </c>
      <c r="I271" s="95" t="str">
        <f t="shared" si="218"/>
        <v>6</v>
      </c>
      <c r="J271" s="95" t="str">
        <f t="shared" si="219"/>
        <v>3</v>
      </c>
      <c r="K271" s="95" t="str">
        <f t="shared" si="220"/>
        <v>3</v>
      </c>
      <c r="L271" s="95" t="str">
        <f t="shared" si="221"/>
        <v>10</v>
      </c>
      <c r="M271" s="147"/>
      <c r="N271" s="150"/>
      <c r="O271" s="135"/>
      <c r="P271" s="139" t="s">
        <v>17</v>
      </c>
      <c r="Q271" s="139" t="s">
        <v>17</v>
      </c>
      <c r="R271" s="139" t="s">
        <v>17</v>
      </c>
      <c r="S271" s="140" t="s">
        <v>17</v>
      </c>
      <c r="T271" s="99" t="s">
        <v>17</v>
      </c>
      <c r="U271" s="95" t="s">
        <v>17</v>
      </c>
      <c r="V271" s="95" t="s">
        <v>17</v>
      </c>
      <c r="W271" s="95" t="s">
        <v>17</v>
      </c>
      <c r="X271" s="95" t="s">
        <v>17</v>
      </c>
      <c r="Y271" s="147"/>
      <c r="Z271" s="150"/>
      <c r="AA271" s="135">
        <v>44753</v>
      </c>
      <c r="AB271" s="139">
        <v>12.6</v>
      </c>
      <c r="AC271" s="139">
        <v>44.8</v>
      </c>
      <c r="AD271" s="139">
        <v>7.7</v>
      </c>
      <c r="AE271" s="140">
        <v>6.26</v>
      </c>
      <c r="AF271" s="99">
        <f t="shared" si="212"/>
        <v>5</v>
      </c>
      <c r="AG271" s="95" t="str">
        <f t="shared" si="213"/>
        <v>6</v>
      </c>
      <c r="AH271" s="95" t="str">
        <f t="shared" si="214"/>
        <v>3</v>
      </c>
      <c r="AI271" s="95" t="str">
        <f t="shared" si="215"/>
        <v>1</v>
      </c>
      <c r="AJ271" s="95" t="str">
        <f t="shared" si="216"/>
        <v>10</v>
      </c>
      <c r="AK271" s="147"/>
      <c r="AL271" s="150"/>
      <c r="AM271" s="135"/>
      <c r="AN271" s="139"/>
      <c r="AO271" s="139"/>
      <c r="AP271" s="139"/>
      <c r="AQ271" s="140"/>
      <c r="AR271" s="99" t="s">
        <v>17</v>
      </c>
      <c r="AS271" s="95" t="s">
        <v>17</v>
      </c>
      <c r="AT271" s="95" t="s">
        <v>17</v>
      </c>
      <c r="AU271" s="95" t="s">
        <v>17</v>
      </c>
      <c r="AV271" s="95" t="s">
        <v>17</v>
      </c>
      <c r="AW271" s="147"/>
      <c r="AX271" s="150"/>
      <c r="AY271" s="135">
        <v>44753</v>
      </c>
      <c r="AZ271" s="139">
        <v>8.2</v>
      </c>
      <c r="BA271" s="139">
        <v>41.4</v>
      </c>
      <c r="BB271" s="139">
        <v>10.2</v>
      </c>
      <c r="BC271" s="140">
        <v>0.09</v>
      </c>
      <c r="BD271" s="99">
        <f t="shared" si="202"/>
        <v>2.75</v>
      </c>
      <c r="BE271" s="95" t="str">
        <f t="shared" si="203"/>
        <v>6</v>
      </c>
      <c r="BF271" s="95" t="str">
        <f t="shared" si="204"/>
        <v>3</v>
      </c>
      <c r="BG271" s="95" t="str">
        <f t="shared" si="205"/>
        <v>1</v>
      </c>
      <c r="BH271" s="95" t="str">
        <f t="shared" si="206"/>
        <v>1</v>
      </c>
      <c r="BI271" s="147"/>
      <c r="BJ271" s="150"/>
      <c r="BK271" s="135">
        <v>44753</v>
      </c>
      <c r="BL271" s="139">
        <v>25.4</v>
      </c>
      <c r="BM271" s="139">
        <v>13</v>
      </c>
      <c r="BN271" s="139">
        <v>4.4</v>
      </c>
      <c r="BO271" s="140">
        <v>14.9</v>
      </c>
      <c r="BP271" s="99">
        <f t="shared" si="207"/>
        <v>6.75</v>
      </c>
      <c r="BQ271" s="95" t="str">
        <f t="shared" si="208"/>
        <v>10</v>
      </c>
      <c r="BR271" s="95" t="str">
        <f t="shared" si="209"/>
        <v>1</v>
      </c>
      <c r="BS271" s="95" t="str">
        <f t="shared" si="210"/>
        <v>6</v>
      </c>
      <c r="BT271" s="95" t="str">
        <f t="shared" si="211"/>
        <v>10</v>
      </c>
    </row>
    <row r="272" spans="1:72" ht="16.5">
      <c r="A272" s="147"/>
      <c r="B272" s="150"/>
      <c r="C272" s="135">
        <v>44778</v>
      </c>
      <c r="D272" s="141">
        <v>38.3</v>
      </c>
      <c r="E272" s="141">
        <v>22.6</v>
      </c>
      <c r="F272" s="141">
        <v>5.3</v>
      </c>
      <c r="G272" s="141">
        <v>4.51</v>
      </c>
      <c r="H272" s="99">
        <f t="shared" si="217"/>
        <v>6.5</v>
      </c>
      <c r="I272" s="95" t="str">
        <f t="shared" si="218"/>
        <v>10</v>
      </c>
      <c r="J272" s="95" t="str">
        <f t="shared" si="219"/>
        <v>3</v>
      </c>
      <c r="K272" s="95" t="str">
        <f t="shared" si="220"/>
        <v>3</v>
      </c>
      <c r="L272" s="95" t="str">
        <f t="shared" si="221"/>
        <v>10</v>
      </c>
      <c r="M272" s="147"/>
      <c r="N272" s="150"/>
      <c r="O272" s="135"/>
      <c r="P272" s="139" t="s">
        <v>17</v>
      </c>
      <c r="Q272" s="139" t="s">
        <v>17</v>
      </c>
      <c r="R272" s="139" t="s">
        <v>17</v>
      </c>
      <c r="S272" s="140" t="s">
        <v>17</v>
      </c>
      <c r="T272" s="99" t="s">
        <v>17</v>
      </c>
      <c r="U272" s="95" t="s">
        <v>17</v>
      </c>
      <c r="V272" s="95" t="s">
        <v>17</v>
      </c>
      <c r="W272" s="95" t="s">
        <v>17</v>
      </c>
      <c r="X272" s="95" t="s">
        <v>17</v>
      </c>
      <c r="Y272" s="147"/>
      <c r="Z272" s="150"/>
      <c r="AA272" s="135">
        <v>44778</v>
      </c>
      <c r="AB272" s="141">
        <v>9.7</v>
      </c>
      <c r="AC272" s="141">
        <v>14.2</v>
      </c>
      <c r="AD272" s="141">
        <v>8.6</v>
      </c>
      <c r="AE272" s="141">
        <v>4.93</v>
      </c>
      <c r="AF272" s="99">
        <f t="shared" si="212"/>
        <v>4.5</v>
      </c>
      <c r="AG272" s="95" t="str">
        <f t="shared" si="213"/>
        <v>6</v>
      </c>
      <c r="AH272" s="95" t="str">
        <f t="shared" si="214"/>
        <v>1</v>
      </c>
      <c r="AI272" s="95" t="str">
        <f t="shared" si="215"/>
        <v>1</v>
      </c>
      <c r="AJ272" s="95" t="str">
        <f t="shared" si="216"/>
        <v>10</v>
      </c>
      <c r="AK272" s="147"/>
      <c r="AL272" s="150"/>
      <c r="AM272" s="135"/>
      <c r="AN272" s="139"/>
      <c r="AO272" s="139"/>
      <c r="AP272" s="139"/>
      <c r="AQ272" s="140"/>
      <c r="AR272" s="99" t="s">
        <v>17</v>
      </c>
      <c r="AS272" s="95" t="s">
        <v>17</v>
      </c>
      <c r="AT272" s="95" t="s">
        <v>17</v>
      </c>
      <c r="AU272" s="95" t="s">
        <v>17</v>
      </c>
      <c r="AV272" s="95" t="s">
        <v>17</v>
      </c>
      <c r="AW272" s="147"/>
      <c r="AX272" s="150"/>
      <c r="AY272" s="135">
        <v>44778</v>
      </c>
      <c r="AZ272" s="141">
        <v>10</v>
      </c>
      <c r="BA272" s="141">
        <v>68.7</v>
      </c>
      <c r="BB272" s="141">
        <v>9.2</v>
      </c>
      <c r="BC272" s="141">
        <v>0.23</v>
      </c>
      <c r="BD272" s="99">
        <f t="shared" si="202"/>
        <v>3.5</v>
      </c>
      <c r="BE272" s="95" t="str">
        <f t="shared" si="203"/>
        <v>6</v>
      </c>
      <c r="BF272" s="95" t="str">
        <f t="shared" si="204"/>
        <v>6</v>
      </c>
      <c r="BG272" s="95" t="str">
        <f t="shared" si="205"/>
        <v>1</v>
      </c>
      <c r="BH272" s="95" t="str">
        <f t="shared" si="206"/>
        <v>1</v>
      </c>
      <c r="BI272" s="147"/>
      <c r="BJ272" s="150"/>
      <c r="BK272" s="135">
        <v>44778</v>
      </c>
      <c r="BL272" s="141">
        <v>216</v>
      </c>
      <c r="BM272" s="141">
        <v>1980</v>
      </c>
      <c r="BN272" s="141">
        <v>5.1</v>
      </c>
      <c r="BO272" s="141">
        <v>64</v>
      </c>
      <c r="BP272" s="99">
        <f t="shared" si="207"/>
        <v>8.25</v>
      </c>
      <c r="BQ272" s="95" t="str">
        <f t="shared" si="208"/>
        <v>10</v>
      </c>
      <c r="BR272" s="95" t="str">
        <f t="shared" si="209"/>
        <v>10</v>
      </c>
      <c r="BS272" s="95" t="str">
        <f t="shared" si="210"/>
        <v>3</v>
      </c>
      <c r="BT272" s="95" t="str">
        <f t="shared" si="211"/>
        <v>10</v>
      </c>
    </row>
    <row r="273" spans="1:72" ht="16.5">
      <c r="A273" s="147"/>
      <c r="B273" s="150"/>
      <c r="C273" s="122">
        <v>44824</v>
      </c>
      <c r="D273" s="93">
        <v>29.8</v>
      </c>
      <c r="E273" s="93">
        <v>17</v>
      </c>
      <c r="F273" s="93">
        <v>6.6</v>
      </c>
      <c r="G273" s="93">
        <v>22.1</v>
      </c>
      <c r="H273" s="99">
        <f t="shared" si="217"/>
        <v>5.5</v>
      </c>
      <c r="I273" s="95" t="str">
        <f t="shared" si="218"/>
        <v>10</v>
      </c>
      <c r="J273" s="95" t="str">
        <f t="shared" si="219"/>
        <v>1</v>
      </c>
      <c r="K273" s="95" t="str">
        <f t="shared" si="220"/>
        <v>1</v>
      </c>
      <c r="L273" s="95" t="str">
        <f t="shared" si="221"/>
        <v>10</v>
      </c>
      <c r="M273" s="147"/>
      <c r="N273" s="150"/>
      <c r="O273" s="122"/>
      <c r="P273" s="139" t="s">
        <v>17</v>
      </c>
      <c r="Q273" s="139" t="s">
        <v>17</v>
      </c>
      <c r="R273" s="139" t="s">
        <v>17</v>
      </c>
      <c r="S273" s="140" t="s">
        <v>17</v>
      </c>
      <c r="T273" s="99" t="s">
        <v>17</v>
      </c>
      <c r="U273" s="95" t="s">
        <v>17</v>
      </c>
      <c r="V273" s="95" t="s">
        <v>17</v>
      </c>
      <c r="W273" s="95" t="s">
        <v>17</v>
      </c>
      <c r="X273" s="95" t="s">
        <v>17</v>
      </c>
      <c r="Y273" s="147"/>
      <c r="Z273" s="150"/>
      <c r="AA273" s="122">
        <v>44824</v>
      </c>
      <c r="AB273" s="93">
        <v>13.4</v>
      </c>
      <c r="AC273" s="93">
        <v>55.9</v>
      </c>
      <c r="AD273" s="93">
        <v>7.2</v>
      </c>
      <c r="AE273" s="93">
        <v>4.06</v>
      </c>
      <c r="AF273" s="99">
        <f t="shared" si="212"/>
        <v>5.75</v>
      </c>
      <c r="AG273" s="95" t="str">
        <f t="shared" si="213"/>
        <v>6</v>
      </c>
      <c r="AH273" s="95" t="str">
        <f t="shared" si="214"/>
        <v>6</v>
      </c>
      <c r="AI273" s="95" t="str">
        <f t="shared" si="215"/>
        <v>1</v>
      </c>
      <c r="AJ273" s="95" t="str">
        <f t="shared" si="216"/>
        <v>10</v>
      </c>
      <c r="AK273" s="147"/>
      <c r="AL273" s="150"/>
      <c r="AM273" s="122"/>
      <c r="AN273" s="139"/>
      <c r="AO273" s="139"/>
      <c r="AP273" s="139"/>
      <c r="AQ273" s="140"/>
      <c r="AR273" s="99" t="s">
        <v>17</v>
      </c>
      <c r="AS273" s="95" t="s">
        <v>17</v>
      </c>
      <c r="AT273" s="95" t="s">
        <v>17</v>
      </c>
      <c r="AU273" s="95" t="s">
        <v>17</v>
      </c>
      <c r="AV273" s="95" t="s">
        <v>17</v>
      </c>
      <c r="AW273" s="147"/>
      <c r="AX273" s="150"/>
      <c r="AY273" s="122">
        <v>44824</v>
      </c>
      <c r="AZ273" s="93">
        <v>12.4</v>
      </c>
      <c r="BA273" s="93">
        <v>64</v>
      </c>
      <c r="BB273" s="93">
        <v>8.8</v>
      </c>
      <c r="BC273" s="93">
        <v>0.029</v>
      </c>
      <c r="BD273" s="99">
        <f t="shared" si="202"/>
        <v>3.5</v>
      </c>
      <c r="BE273" s="95" t="str">
        <f t="shared" si="203"/>
        <v>6</v>
      </c>
      <c r="BF273" s="95" t="str">
        <f t="shared" si="204"/>
        <v>6</v>
      </c>
      <c r="BG273" s="95" t="str">
        <f t="shared" si="205"/>
        <v>1</v>
      </c>
      <c r="BH273" s="95" t="str">
        <f t="shared" si="206"/>
        <v>1</v>
      </c>
      <c r="BI273" s="147"/>
      <c r="BJ273" s="150"/>
      <c r="BK273" s="122">
        <v>44824</v>
      </c>
      <c r="BL273" s="93">
        <v>60.4</v>
      </c>
      <c r="BM273" s="93">
        <v>11.8</v>
      </c>
      <c r="BN273" s="93">
        <v>6.2</v>
      </c>
      <c r="BO273" s="93">
        <v>8.24</v>
      </c>
      <c r="BP273" s="99">
        <f t="shared" si="207"/>
        <v>6</v>
      </c>
      <c r="BQ273" s="95" t="str">
        <f t="shared" si="208"/>
        <v>10</v>
      </c>
      <c r="BR273" s="95" t="str">
        <f t="shared" si="209"/>
        <v>1</v>
      </c>
      <c r="BS273" s="95" t="str">
        <f t="shared" si="210"/>
        <v>3</v>
      </c>
      <c r="BT273" s="95" t="str">
        <f t="shared" si="211"/>
        <v>10</v>
      </c>
    </row>
    <row r="274" spans="1:72" ht="19.5" customHeight="1">
      <c r="A274" s="147"/>
      <c r="B274" s="150"/>
      <c r="C274" s="122">
        <v>44846</v>
      </c>
      <c r="D274" s="144">
        <v>13.3</v>
      </c>
      <c r="E274" s="144">
        <v>15.2</v>
      </c>
      <c r="F274" s="144">
        <v>5.6</v>
      </c>
      <c r="G274" s="144">
        <v>9.61</v>
      </c>
      <c r="H274" s="99">
        <f t="shared" si="217"/>
        <v>5</v>
      </c>
      <c r="I274" s="95" t="str">
        <f t="shared" si="218"/>
        <v>6</v>
      </c>
      <c r="J274" s="95" t="str">
        <f t="shared" si="219"/>
        <v>1</v>
      </c>
      <c r="K274" s="95" t="str">
        <f t="shared" si="220"/>
        <v>3</v>
      </c>
      <c r="L274" s="95" t="str">
        <f t="shared" si="221"/>
        <v>10</v>
      </c>
      <c r="M274" s="147"/>
      <c r="N274" s="150"/>
      <c r="O274" s="122"/>
      <c r="P274" s="139" t="s">
        <v>17</v>
      </c>
      <c r="Q274" s="139" t="s">
        <v>17</v>
      </c>
      <c r="R274" s="139" t="s">
        <v>17</v>
      </c>
      <c r="S274" s="140" t="s">
        <v>17</v>
      </c>
      <c r="T274" s="99" t="s">
        <v>17</v>
      </c>
      <c r="U274" s="95" t="s">
        <v>17</v>
      </c>
      <c r="V274" s="95" t="s">
        <v>17</v>
      </c>
      <c r="W274" s="95" t="s">
        <v>17</v>
      </c>
      <c r="X274" s="95" t="s">
        <v>17</v>
      </c>
      <c r="Y274" s="147"/>
      <c r="Z274" s="150"/>
      <c r="AA274" s="122">
        <v>44846</v>
      </c>
      <c r="AB274" s="131">
        <v>16.4</v>
      </c>
      <c r="AC274" s="131">
        <v>23</v>
      </c>
      <c r="AD274" s="131">
        <v>6</v>
      </c>
      <c r="AE274" s="131">
        <v>11</v>
      </c>
      <c r="AF274" s="99">
        <v>2.75</v>
      </c>
      <c r="AG274" s="95" t="s">
        <v>13</v>
      </c>
      <c r="AH274" s="95" t="s">
        <v>12</v>
      </c>
      <c r="AI274" s="95" t="s">
        <v>14</v>
      </c>
      <c r="AJ274" s="95" t="s">
        <v>14</v>
      </c>
      <c r="AK274" s="147"/>
      <c r="AL274" s="150"/>
      <c r="AM274" s="122"/>
      <c r="AN274" s="139"/>
      <c r="AO274" s="139"/>
      <c r="AP274" s="139"/>
      <c r="AQ274" s="140"/>
      <c r="AR274" s="99" t="s">
        <v>17</v>
      </c>
      <c r="AS274" s="95" t="s">
        <v>17</v>
      </c>
      <c r="AT274" s="95" t="s">
        <v>17</v>
      </c>
      <c r="AU274" s="95" t="s">
        <v>17</v>
      </c>
      <c r="AV274" s="95" t="s">
        <v>17</v>
      </c>
      <c r="AW274" s="147"/>
      <c r="AX274" s="150"/>
      <c r="AY274" s="122">
        <v>44846</v>
      </c>
      <c r="AZ274" s="131">
        <v>10.6</v>
      </c>
      <c r="BA274" s="131">
        <v>51.2</v>
      </c>
      <c r="BB274" s="131">
        <v>5.9</v>
      </c>
      <c r="BC274" s="131">
        <v>2.11</v>
      </c>
      <c r="BD274" s="99">
        <v>2.75</v>
      </c>
      <c r="BE274" s="95" t="s">
        <v>13</v>
      </c>
      <c r="BF274" s="95" t="s">
        <v>12</v>
      </c>
      <c r="BG274" s="95" t="s">
        <v>14</v>
      </c>
      <c r="BH274" s="95" t="s">
        <v>14</v>
      </c>
      <c r="BI274" s="147"/>
      <c r="BJ274" s="150"/>
      <c r="BK274" s="122">
        <v>44846</v>
      </c>
      <c r="BL274" s="144">
        <v>23.9</v>
      </c>
      <c r="BM274" s="144">
        <v>38.5</v>
      </c>
      <c r="BN274" s="144">
        <v>4.2</v>
      </c>
      <c r="BO274" s="144">
        <v>24.5</v>
      </c>
      <c r="BP274" s="99">
        <f t="shared" si="207"/>
        <v>7.25</v>
      </c>
      <c r="BQ274" s="95" t="str">
        <f t="shared" si="208"/>
        <v>10</v>
      </c>
      <c r="BR274" s="95" t="str">
        <f t="shared" si="209"/>
        <v>3</v>
      </c>
      <c r="BS274" s="95" t="str">
        <f t="shared" si="210"/>
        <v>6</v>
      </c>
      <c r="BT274" s="95" t="str">
        <f t="shared" si="211"/>
        <v>10</v>
      </c>
    </row>
    <row r="275" spans="1:72" ht="16.5">
      <c r="A275" s="147"/>
      <c r="B275" s="150"/>
      <c r="C275" s="122">
        <v>44869</v>
      </c>
      <c r="D275" s="143">
        <v>29.7</v>
      </c>
      <c r="E275" s="143">
        <v>21.2</v>
      </c>
      <c r="F275" s="143">
        <v>5.9</v>
      </c>
      <c r="G275" s="143">
        <v>15.6</v>
      </c>
      <c r="H275" s="99">
        <f t="shared" si="217"/>
        <v>6.5</v>
      </c>
      <c r="I275" s="95" t="str">
        <f t="shared" si="218"/>
        <v>10</v>
      </c>
      <c r="J275" s="95" t="str">
        <f t="shared" si="219"/>
        <v>3</v>
      </c>
      <c r="K275" s="95" t="str">
        <f t="shared" si="220"/>
        <v>3</v>
      </c>
      <c r="L275" s="95" t="str">
        <f t="shared" si="221"/>
        <v>10</v>
      </c>
      <c r="M275" s="147"/>
      <c r="N275" s="150"/>
      <c r="O275" s="122"/>
      <c r="P275" s="139" t="s">
        <v>17</v>
      </c>
      <c r="Q275" s="139" t="s">
        <v>17</v>
      </c>
      <c r="R275" s="139" t="s">
        <v>17</v>
      </c>
      <c r="S275" s="140" t="s">
        <v>17</v>
      </c>
      <c r="T275" s="99" t="s">
        <v>17</v>
      </c>
      <c r="U275" s="95" t="s">
        <v>17</v>
      </c>
      <c r="V275" s="95" t="s">
        <v>17</v>
      </c>
      <c r="W275" s="95" t="s">
        <v>17</v>
      </c>
      <c r="X275" s="95" t="s">
        <v>17</v>
      </c>
      <c r="Y275" s="147"/>
      <c r="Z275" s="150"/>
      <c r="AA275" s="122">
        <v>44869</v>
      </c>
      <c r="AB275" s="143">
        <v>28.9</v>
      </c>
      <c r="AC275" s="143">
        <v>37.2</v>
      </c>
      <c r="AD275" s="143">
        <v>8.5</v>
      </c>
      <c r="AE275" s="143">
        <v>16.7</v>
      </c>
      <c r="AF275" s="99">
        <v>5</v>
      </c>
      <c r="AG275" s="95" t="s">
        <v>13</v>
      </c>
      <c r="AH275" s="95" t="s">
        <v>12</v>
      </c>
      <c r="AI275" s="95" t="s">
        <v>14</v>
      </c>
      <c r="AJ275" s="95" t="s">
        <v>11</v>
      </c>
      <c r="AK275" s="147"/>
      <c r="AL275" s="150"/>
      <c r="AM275" s="122"/>
      <c r="AN275" s="139"/>
      <c r="AO275" s="139"/>
      <c r="AP275" s="139"/>
      <c r="AQ275" s="140"/>
      <c r="AR275" s="99" t="s">
        <v>17</v>
      </c>
      <c r="AS275" s="95" t="s">
        <v>17</v>
      </c>
      <c r="AT275" s="95" t="s">
        <v>17</v>
      </c>
      <c r="AU275" s="95" t="s">
        <v>17</v>
      </c>
      <c r="AV275" s="95" t="s">
        <v>17</v>
      </c>
      <c r="AW275" s="147"/>
      <c r="AX275" s="150"/>
      <c r="AY275" s="122">
        <v>44869</v>
      </c>
      <c r="AZ275" s="143">
        <v>13.3</v>
      </c>
      <c r="BA275" s="143">
        <v>66.2</v>
      </c>
      <c r="BB275" s="143">
        <v>8.9</v>
      </c>
      <c r="BC275" s="143">
        <v>12.5</v>
      </c>
      <c r="BD275" s="99">
        <v>4</v>
      </c>
      <c r="BE275" s="95" t="s">
        <v>13</v>
      </c>
      <c r="BF275" s="95" t="s">
        <v>12</v>
      </c>
      <c r="BG275" s="95" t="s">
        <v>14</v>
      </c>
      <c r="BH275" s="95" t="s">
        <v>13</v>
      </c>
      <c r="BI275" s="147"/>
      <c r="BJ275" s="150"/>
      <c r="BK275" s="122">
        <v>44869</v>
      </c>
      <c r="BL275" s="143">
        <v>47.6</v>
      </c>
      <c r="BM275" s="143">
        <v>23.5</v>
      </c>
      <c r="BN275" s="143">
        <v>6.2</v>
      </c>
      <c r="BO275" s="143">
        <v>28.4</v>
      </c>
      <c r="BP275" s="99">
        <f t="shared" si="207"/>
        <v>6.5</v>
      </c>
      <c r="BQ275" s="95" t="str">
        <f t="shared" si="208"/>
        <v>10</v>
      </c>
      <c r="BR275" s="95" t="str">
        <f t="shared" si="209"/>
        <v>3</v>
      </c>
      <c r="BS275" s="95" t="str">
        <f t="shared" si="210"/>
        <v>3</v>
      </c>
      <c r="BT275" s="95" t="str">
        <f t="shared" si="211"/>
        <v>10</v>
      </c>
    </row>
    <row r="276" spans="1:72" ht="17.25" thickBot="1">
      <c r="A276" s="148"/>
      <c r="B276" s="151"/>
      <c r="C276" s="124">
        <v>44901</v>
      </c>
      <c r="D276" s="145">
        <v>40.6</v>
      </c>
      <c r="E276" s="145">
        <v>31.4</v>
      </c>
      <c r="F276" s="145">
        <v>6.8</v>
      </c>
      <c r="G276" s="145">
        <v>37.8</v>
      </c>
      <c r="H276" s="127">
        <f t="shared" si="217"/>
        <v>6</v>
      </c>
      <c r="I276" s="128" t="str">
        <f t="shared" si="218"/>
        <v>10</v>
      </c>
      <c r="J276" s="128" t="str">
        <f t="shared" si="219"/>
        <v>3</v>
      </c>
      <c r="K276" s="95" t="str">
        <f t="shared" si="220"/>
        <v>1</v>
      </c>
      <c r="L276" s="95" t="str">
        <f t="shared" si="221"/>
        <v>10</v>
      </c>
      <c r="M276" s="148"/>
      <c r="N276" s="151"/>
      <c r="O276" s="124"/>
      <c r="P276" s="139" t="s">
        <v>17</v>
      </c>
      <c r="Q276" s="139" t="s">
        <v>17</v>
      </c>
      <c r="R276" s="139" t="s">
        <v>17</v>
      </c>
      <c r="S276" s="140" t="s">
        <v>17</v>
      </c>
      <c r="T276" s="99" t="s">
        <v>17</v>
      </c>
      <c r="U276" s="95" t="s">
        <v>17</v>
      </c>
      <c r="V276" s="95" t="s">
        <v>17</v>
      </c>
      <c r="W276" s="95" t="s">
        <v>17</v>
      </c>
      <c r="X276" s="95" t="s">
        <v>17</v>
      </c>
      <c r="Y276" s="148"/>
      <c r="Z276" s="151"/>
      <c r="AA276" s="124">
        <v>44901</v>
      </c>
      <c r="AB276" s="145">
        <v>25.1</v>
      </c>
      <c r="AC276" s="145">
        <v>28.1</v>
      </c>
      <c r="AD276" s="145">
        <v>6.4</v>
      </c>
      <c r="AE276" s="145">
        <v>22.5</v>
      </c>
      <c r="AF276" s="127">
        <f>(AG276+AH276+AI276+AJ276)/4</f>
        <v>6.5</v>
      </c>
      <c r="AG276" s="128" t="str">
        <f>IF(AB276&lt;=3,"1",IF(AB276&lt;5,"3",IF(AB276&lt;=15,"6",IF(AB276&gt;15,"10"))))</f>
        <v>10</v>
      </c>
      <c r="AH276" s="128" t="str">
        <f>IF(AC276&lt;=20,"1",IF(AC276&lt;=49.9,"3",IF(AC276&lt;=100,"6",IF(AC276&gt;100,"10"))))</f>
        <v>3</v>
      </c>
      <c r="AI276" s="95" t="str">
        <f>IF(AD276&gt;=6.5,"1",IF(AD276&gt;=4.6,"3",IF(AD276&gt;=2,"6",IF(AD276&gt;=0,"10"))))</f>
        <v>3</v>
      </c>
      <c r="AJ276" s="95" t="str">
        <f>IF(AE276&lt;=0.5,"1",IF(AE276&lt;1,"3",IF(AE276&lt;=3,"6",IF(AE276&gt;=3,"10"))))</f>
        <v>10</v>
      </c>
      <c r="AK276" s="148"/>
      <c r="AL276" s="151"/>
      <c r="AM276" s="124"/>
      <c r="AN276" s="139"/>
      <c r="AO276" s="139"/>
      <c r="AP276" s="139"/>
      <c r="AQ276" s="140"/>
      <c r="AR276" s="99" t="s">
        <v>17</v>
      </c>
      <c r="AS276" s="95" t="s">
        <v>17</v>
      </c>
      <c r="AT276" s="95" t="s">
        <v>17</v>
      </c>
      <c r="AU276" s="95" t="s">
        <v>17</v>
      </c>
      <c r="AV276" s="95" t="s">
        <v>17</v>
      </c>
      <c r="AW276" s="148"/>
      <c r="AX276" s="151"/>
      <c r="AY276" s="124">
        <v>44901</v>
      </c>
      <c r="AZ276" s="145">
        <v>12.8</v>
      </c>
      <c r="BA276" s="145">
        <v>35.9</v>
      </c>
      <c r="BB276" s="145">
        <v>7.9</v>
      </c>
      <c r="BC276" s="145">
        <v>1.25</v>
      </c>
      <c r="BD276" s="99">
        <f>(BE276+BF276+BG276+BH276)/4</f>
        <v>4</v>
      </c>
      <c r="BE276" s="128" t="str">
        <f>IF(AZ276&lt;=3,"1",IF(AZ276&lt;5,"3",IF(AZ276&lt;=15,"6",IF(AZ276&gt;15,"10"))))</f>
        <v>6</v>
      </c>
      <c r="BF276" s="128" t="str">
        <f>IF(BA276&lt;=20,"1",IF(BA276&lt;=49.9,"3",IF(BA276&lt;=100,"6",IF(BA276&gt;100,"10"))))</f>
        <v>3</v>
      </c>
      <c r="BG276" s="95" t="str">
        <f>IF(BB276&gt;=6.5,"1",IF(BB276&gt;=4.6,"3",IF(BB276&gt;=2,"6",IF(BB276&gt;=0,"10"))))</f>
        <v>1</v>
      </c>
      <c r="BH276" s="95" t="str">
        <f>IF(BC276&lt;=0.5,"1",IF(BC276&lt;1,"3",IF(BC276&lt;=3,"6",IF(BC276&gt;=3,"10"))))</f>
        <v>6</v>
      </c>
      <c r="BI276" s="148"/>
      <c r="BJ276" s="151"/>
      <c r="BK276" s="124">
        <v>44901</v>
      </c>
      <c r="BL276" s="145">
        <v>23.4</v>
      </c>
      <c r="BM276" s="145">
        <v>26</v>
      </c>
      <c r="BN276" s="145">
        <v>7.4</v>
      </c>
      <c r="BO276" s="145">
        <v>8.01</v>
      </c>
      <c r="BP276" s="127">
        <f t="shared" si="207"/>
        <v>6</v>
      </c>
      <c r="BQ276" s="128" t="str">
        <f t="shared" si="208"/>
        <v>10</v>
      </c>
      <c r="BR276" s="128" t="str">
        <f t="shared" si="209"/>
        <v>3</v>
      </c>
      <c r="BS276" s="95" t="str">
        <f t="shared" si="210"/>
        <v>1</v>
      </c>
      <c r="BT276" s="95" t="str">
        <f t="shared" si="211"/>
        <v>10</v>
      </c>
    </row>
    <row r="277" spans="1:72" ht="18" thickBot="1" thickTop="1">
      <c r="A277" s="104">
        <v>111</v>
      </c>
      <c r="B277" s="105" t="s">
        <v>10</v>
      </c>
      <c r="C277" s="106" t="s">
        <v>15</v>
      </c>
      <c r="D277" s="107">
        <f>AVERAGE(D265:D276)</f>
        <v>33.88333333333334</v>
      </c>
      <c r="E277" s="107">
        <f>AVERAGE(E265:E276)</f>
        <v>19.95</v>
      </c>
      <c r="F277" s="107">
        <f>AVERAGE(F265:F276)</f>
        <v>6</v>
      </c>
      <c r="G277" s="107">
        <f>AVERAGE(G265:G276)</f>
        <v>20.574166666666667</v>
      </c>
      <c r="H277" s="107">
        <f>AVERAGE(H265:H276)</f>
        <v>6.020833333333333</v>
      </c>
      <c r="I277" s="125" t="str">
        <f>IF(D277&lt;3,"1",IF(D277&lt;5,"3",IF(D277&lt;=15,"6",IF(D277&gt;15,"10"))))</f>
        <v>10</v>
      </c>
      <c r="J277" s="125" t="str">
        <f>IF(E277&lt;20,"1",IF(E277&lt;=49,"3",IF(E277&lt;=100,"6",IF(E277&gt;100,"10"))))</f>
        <v>1</v>
      </c>
      <c r="K277" s="109" t="str">
        <f>IF(F277&gt;6.5,"1",IF(F277&gt;=4.6,"3",IF(F277&gt;=2,"6",IF(F277&gt;=0,"10"))))</f>
        <v>3</v>
      </c>
      <c r="L277" s="109" t="str">
        <f>IF(G277&lt;0.5,"1",IF(G277&lt;1,"3",IF(G277&lt;=3,"6",IF(G277&gt;=3,"10"))))</f>
        <v>10</v>
      </c>
      <c r="M277" s="104">
        <v>111</v>
      </c>
      <c r="N277" s="105" t="s">
        <v>10</v>
      </c>
      <c r="O277" s="106" t="s">
        <v>15</v>
      </c>
      <c r="P277" s="107" t="e">
        <f>AVERAGE(P265:P276)</f>
        <v>#DIV/0!</v>
      </c>
      <c r="Q277" s="107" t="e">
        <f>AVERAGE(Q265:Q276)</f>
        <v>#DIV/0!</v>
      </c>
      <c r="R277" s="107" t="e">
        <f>AVERAGE(R265:R276)</f>
        <v>#DIV/0!</v>
      </c>
      <c r="S277" s="107" t="e">
        <f>AVERAGE(S265:S276)</f>
        <v>#DIV/0!</v>
      </c>
      <c r="T277" s="107" t="e">
        <f>AVERAGE(T265:T276)</f>
        <v>#DIV/0!</v>
      </c>
      <c r="U277" s="125" t="e">
        <f>IF(P277&lt;3,"1",IF(P277&lt;5,"3",IF(P277&lt;=15,"6",IF(P277&gt;15,"10"))))</f>
        <v>#DIV/0!</v>
      </c>
      <c r="V277" s="125" t="e">
        <f>IF(Q277&lt;20,"1",IF(Q277&lt;=49,"3",IF(Q277&lt;=100,"6",IF(Q277&gt;100,"10"))))</f>
        <v>#DIV/0!</v>
      </c>
      <c r="W277" s="109" t="e">
        <f>IF(R277&gt;6.5,"1",IF(R277&gt;=4.6,"3",IF(R277&gt;=2,"6",IF(R277&gt;=0,"10"))))</f>
        <v>#DIV/0!</v>
      </c>
      <c r="X277" s="109" t="e">
        <f>IF(S277&lt;0.5,"1",IF(S277&lt;1,"3",IF(S277&lt;=3,"6",IF(S277&gt;=3,"10"))))</f>
        <v>#DIV/0!</v>
      </c>
      <c r="Y277" s="104">
        <v>111</v>
      </c>
      <c r="Z277" s="105" t="s">
        <v>10</v>
      </c>
      <c r="AA277" s="106" t="s">
        <v>15</v>
      </c>
      <c r="AB277" s="107">
        <f>AVERAGE(AB265:AB276)</f>
        <v>19.925</v>
      </c>
      <c r="AC277" s="107">
        <f>AVERAGE(AC265:AC276)</f>
        <v>29.125</v>
      </c>
      <c r="AD277" s="107">
        <f>AVERAGE(AD265:AD276)</f>
        <v>6.7</v>
      </c>
      <c r="AE277" s="107">
        <f>AVERAGE(AE265:AE276)</f>
        <v>12.100833333333332</v>
      </c>
      <c r="AF277" s="107">
        <f>AVERAGE(AF265:AF276)</f>
        <v>5.416666666666667</v>
      </c>
      <c r="AG277" s="125" t="str">
        <f>IF(AB277&lt;3,"1",IF(AB277&lt;5,"3",IF(AB277&lt;=15,"6",IF(AB277&gt;15,"10"))))</f>
        <v>10</v>
      </c>
      <c r="AH277" s="125" t="str">
        <f>IF(AC277&lt;20,"1",IF(AC277&lt;=49,"3",IF(AC277&lt;=100,"6",IF(AC277&gt;100,"10"))))</f>
        <v>3</v>
      </c>
      <c r="AI277" s="109" t="str">
        <f>IF(AD277&gt;6.5,"1",IF(AD277&gt;=4.6,"3",IF(AD277&gt;=2,"6",IF(AD277&gt;=0,"10"))))</f>
        <v>1</v>
      </c>
      <c r="AJ277" s="109" t="str">
        <f>IF(AE277&lt;0.5,"1",IF(AE277&lt;1,"3",IF(AE277&lt;=3,"6",IF(AE277&gt;=3,"10"))))</f>
        <v>10</v>
      </c>
      <c r="AK277" s="104">
        <v>111</v>
      </c>
      <c r="AL277" s="105" t="s">
        <v>10</v>
      </c>
      <c r="AM277" s="106" t="s">
        <v>15</v>
      </c>
      <c r="AN277" s="107" t="e">
        <f>AVERAGE(AN265:AN276)</f>
        <v>#DIV/0!</v>
      </c>
      <c r="AO277" s="107" t="e">
        <f>AVERAGE(AO265:AO276)</f>
        <v>#DIV/0!</v>
      </c>
      <c r="AP277" s="107" t="e">
        <f>AVERAGE(AP265:AP276)</f>
        <v>#DIV/0!</v>
      </c>
      <c r="AQ277" s="107" t="e">
        <f>AVERAGE(AQ265:AQ276)</f>
        <v>#DIV/0!</v>
      </c>
      <c r="AR277" s="107" t="e">
        <f>AVERAGE(AR265:AR276)</f>
        <v>#DIV/0!</v>
      </c>
      <c r="AS277" s="125" t="e">
        <f>IF(AN277&lt;3,"1",IF(AN277&lt;5,"3",IF(AN277&lt;=15,"6",IF(AN277&gt;15,"10"))))</f>
        <v>#DIV/0!</v>
      </c>
      <c r="AT277" s="125" t="e">
        <f>IF(AO277&lt;20,"1",IF(AO277&lt;=49,"3",IF(AO277&lt;=100,"6",IF(AO277&gt;100,"10"))))</f>
        <v>#DIV/0!</v>
      </c>
      <c r="AU277" s="109" t="e">
        <f>IF(AP277&gt;6.5,"1",IF(AP277&gt;=4.6,"3",IF(AP277&gt;=2,"6",IF(AP277&gt;=0,"10"))))</f>
        <v>#DIV/0!</v>
      </c>
      <c r="AV277" s="109" t="e">
        <f>IF(AQ277&lt;0.5,"1",IF(AQ277&lt;1,"3",IF(AQ277&lt;=3,"6",IF(AQ277&gt;=3,"10"))))</f>
        <v>#DIV/0!</v>
      </c>
      <c r="AW277" s="104">
        <v>111</v>
      </c>
      <c r="AX277" s="105" t="s">
        <v>10</v>
      </c>
      <c r="AY277" s="106" t="s">
        <v>15</v>
      </c>
      <c r="AZ277" s="107">
        <f>AVERAGE(AZ265:AZ276)</f>
        <v>11.275</v>
      </c>
      <c r="BA277" s="107">
        <f>AVERAGE(BA265:BA276)</f>
        <v>43.916666666666664</v>
      </c>
      <c r="BB277" s="107">
        <f>AVERAGE(BB265:BB276)</f>
        <v>7.791666666666668</v>
      </c>
      <c r="BC277" s="107">
        <f>AVERAGE(BC265:BC276)</f>
        <v>1.9974166666666668</v>
      </c>
      <c r="BD277" s="107">
        <f>AVERAGE(BD265:BD276)</f>
        <v>3.7708333333333335</v>
      </c>
      <c r="BE277" s="125" t="str">
        <f>IF(AZ277&lt;3,"1",IF(AZ277&lt;5,"3",IF(AZ277&lt;=15,"6",IF(AZ277&gt;15,"10"))))</f>
        <v>6</v>
      </c>
      <c r="BF277" s="125" t="str">
        <f>IF(BA277&lt;20,"1",IF(BA277&lt;=49,"3",IF(BA277&lt;=100,"6",IF(BA277&gt;100,"10"))))</f>
        <v>3</v>
      </c>
      <c r="BG277" s="109" t="str">
        <f>IF(BB277&gt;6.5,"1",IF(BB277&gt;=4.6,"3",IF(BB277&gt;=2,"6",IF(BB277&gt;=0,"10"))))</f>
        <v>1</v>
      </c>
      <c r="BH277" s="109" t="str">
        <f>IF(BC277&lt;0.5,"1",IF(BC277&lt;1,"3",IF(BC277&lt;=3,"6",IF(BC277&gt;=3,"10"))))</f>
        <v>6</v>
      </c>
      <c r="BI277" s="104">
        <v>111</v>
      </c>
      <c r="BJ277" s="105" t="s">
        <v>10</v>
      </c>
      <c r="BK277" s="106" t="s">
        <v>15</v>
      </c>
      <c r="BL277" s="107">
        <f>AVERAGE(BL265:BL276)</f>
        <v>66.30833333333334</v>
      </c>
      <c r="BM277" s="107">
        <f>AVERAGE(BM265:BM276)</f>
        <v>215.66666666666666</v>
      </c>
      <c r="BN277" s="107">
        <f>AVERAGE(BN265:BN276)</f>
        <v>5.408333333333334</v>
      </c>
      <c r="BO277" s="107">
        <f>AVERAGE(BO265:BO276)</f>
        <v>29.340833333333332</v>
      </c>
      <c r="BP277" s="107">
        <f>AVERAGE(BP265:BP276)</f>
        <v>6.958333333333333</v>
      </c>
      <c r="BQ277" s="125" t="str">
        <f>IF(BL277&lt;3,"1",IF(BL277&lt;5,"3",IF(BL277&lt;=15,"6",IF(BL277&gt;15,"10"))))</f>
        <v>10</v>
      </c>
      <c r="BR277" s="125" t="str">
        <f>IF(BM277&lt;20,"1",IF(BM277&lt;=49,"3",IF(BM277&lt;=100,"6",IF(BM277&gt;100,"10"))))</f>
        <v>10</v>
      </c>
      <c r="BS277" s="109" t="str">
        <f>IF(BN277&gt;6.5,"1",IF(BN277&gt;=4.6,"3",IF(BN277&gt;=2,"6",IF(BN277&gt;=0,"10"))))</f>
        <v>3</v>
      </c>
      <c r="BT277" s="109" t="str">
        <f>IF(BO277&lt;0.5,"1",IF(BO277&lt;1,"3",IF(BO277&lt;=3,"6",IF(BO277&gt;=3,"10"))))</f>
        <v>10</v>
      </c>
    </row>
    <row r="278" spans="1:72" ht="17.25" thickTop="1">
      <c r="A278" s="146">
        <v>112</v>
      </c>
      <c r="B278" s="149" t="s">
        <v>10</v>
      </c>
      <c r="C278" s="92">
        <v>44930</v>
      </c>
      <c r="D278" s="93">
        <v>45</v>
      </c>
      <c r="E278" s="93">
        <v>44.3</v>
      </c>
      <c r="F278" s="93">
        <v>5.9</v>
      </c>
      <c r="G278" s="93">
        <v>50.3</v>
      </c>
      <c r="H278" s="99">
        <f>(I278+J278+K278+L278)/4</f>
        <v>6.5</v>
      </c>
      <c r="I278" s="95" t="str">
        <f>IF(D278&lt;=3,"1",IF(D278&lt;5,"3",IF(D278&lt;=15,"6",IF(D278&gt;15,"10"))))</f>
        <v>10</v>
      </c>
      <c r="J278" s="95" t="str">
        <f>IF(E278&lt;=20,"1",IF(E278&lt;=49.9,"3",IF(E278&lt;=100,"6",IF(E278&gt;100,"10"))))</f>
        <v>3</v>
      </c>
      <c r="K278" s="95" t="str">
        <f>IF(F278&gt;=6.5,"1",IF(F278&gt;=4.6,"3",IF(F278&gt;=2,"6",IF(F278&gt;=0,"10"))))</f>
        <v>3</v>
      </c>
      <c r="L278" s="95" t="str">
        <f>IF(G278&lt;=0.5,"1",IF(G278&lt;1,"3",IF(G278&lt;=3,"6",IF(G278&gt;=3,"10"))))</f>
        <v>10</v>
      </c>
      <c r="M278" s="146">
        <v>111</v>
      </c>
      <c r="N278" s="149" t="s">
        <v>10</v>
      </c>
      <c r="O278" s="92">
        <v>44567</v>
      </c>
      <c r="P278" s="139" t="s">
        <v>17</v>
      </c>
      <c r="Q278" s="139" t="s">
        <v>17</v>
      </c>
      <c r="R278" s="139" t="s">
        <v>17</v>
      </c>
      <c r="S278" s="140" t="s">
        <v>17</v>
      </c>
      <c r="T278" s="99" t="s">
        <v>17</v>
      </c>
      <c r="U278" s="95" t="s">
        <v>17</v>
      </c>
      <c r="V278" s="95" t="s">
        <v>17</v>
      </c>
      <c r="W278" s="95" t="s">
        <v>17</v>
      </c>
      <c r="X278" s="95" t="s">
        <v>17</v>
      </c>
      <c r="Y278" s="146">
        <v>112</v>
      </c>
      <c r="Z278" s="149" t="s">
        <v>10</v>
      </c>
      <c r="AA278" s="92">
        <v>44930</v>
      </c>
      <c r="AB278" s="93">
        <v>20.9</v>
      </c>
      <c r="AC278" s="93">
        <v>37.5</v>
      </c>
      <c r="AD278" s="93">
        <v>8</v>
      </c>
      <c r="AE278" s="93">
        <v>28.8</v>
      </c>
      <c r="AF278" s="99">
        <f>(AG278+AH278+AI278+AJ278)/4</f>
        <v>6</v>
      </c>
      <c r="AG278" s="95" t="str">
        <f>IF(AB278&lt;=3,"1",IF(AB278&lt;5,"3",IF(AB278&lt;=15,"6",IF(AB278&gt;15,"10"))))</f>
        <v>10</v>
      </c>
      <c r="AH278" s="95" t="str">
        <f>IF(AC278&lt;=20,"1",IF(AC278&lt;=49.9,"3",IF(AC278&lt;=100,"6",IF(AC278&gt;100,"10"))))</f>
        <v>3</v>
      </c>
      <c r="AI278" s="95" t="str">
        <f>IF(AD278&gt;=6.5,"1",IF(AD278&gt;=4.6,"3",IF(AD278&gt;=2,"6",IF(AD278&gt;=0,"10"))))</f>
        <v>1</v>
      </c>
      <c r="AJ278" s="95" t="str">
        <f>IF(AE278&lt;=0.5,"1",IF(AE278&lt;1,"3",IF(AE278&lt;=3,"6",IF(AE278&gt;=3,"10"))))</f>
        <v>10</v>
      </c>
      <c r="AK278" s="146">
        <v>111</v>
      </c>
      <c r="AL278" s="149" t="s">
        <v>10</v>
      </c>
      <c r="AM278" s="92">
        <v>44567</v>
      </c>
      <c r="AN278" s="139" t="s">
        <v>17</v>
      </c>
      <c r="AO278" s="139" t="s">
        <v>17</v>
      </c>
      <c r="AP278" s="139" t="s">
        <v>17</v>
      </c>
      <c r="AQ278" s="140" t="s">
        <v>17</v>
      </c>
      <c r="AR278" s="99" t="s">
        <v>17</v>
      </c>
      <c r="AS278" s="95" t="s">
        <v>17</v>
      </c>
      <c r="AT278" s="95" t="s">
        <v>17</v>
      </c>
      <c r="AU278" s="95" t="s">
        <v>17</v>
      </c>
      <c r="AV278" s="95" t="s">
        <v>17</v>
      </c>
      <c r="AW278" s="146">
        <v>112</v>
      </c>
      <c r="AX278" s="149" t="s">
        <v>10</v>
      </c>
      <c r="AY278" s="92">
        <v>44930</v>
      </c>
      <c r="AZ278" s="93">
        <v>16.9</v>
      </c>
      <c r="BA278" s="93">
        <v>64.8</v>
      </c>
      <c r="BB278" s="93">
        <v>9.2</v>
      </c>
      <c r="BC278" s="93">
        <v>28.9</v>
      </c>
      <c r="BD278" s="99">
        <f aca="true" t="shared" si="222" ref="BD278:BD286">(BE278+BF278+BG278+BH278)/4</f>
        <v>6.75</v>
      </c>
      <c r="BE278" s="95" t="str">
        <f aca="true" t="shared" si="223" ref="BE278:BE286">IF(AZ278&lt;=3,"1",IF(AZ278&lt;5,"3",IF(AZ278&lt;=15,"6",IF(AZ278&gt;15,"10"))))</f>
        <v>10</v>
      </c>
      <c r="BF278" s="95" t="str">
        <f aca="true" t="shared" si="224" ref="BF278:BF286">IF(BA278&lt;=20,"1",IF(BA278&lt;=49.9,"3",IF(BA278&lt;=100,"6",IF(BA278&gt;100,"10"))))</f>
        <v>6</v>
      </c>
      <c r="BG278" s="95" t="str">
        <f aca="true" t="shared" si="225" ref="BG278:BG286">IF(BB278&gt;=6.5,"1",IF(BB278&gt;=4.6,"3",IF(BB278&gt;=2,"6",IF(BB278&gt;=0,"10"))))</f>
        <v>1</v>
      </c>
      <c r="BH278" s="95" t="str">
        <f aca="true" t="shared" si="226" ref="BH278:BH286">IF(BC278&lt;=0.5,"1",IF(BC278&lt;1,"3",IF(BC278&lt;=3,"6",IF(BC278&gt;=3,"10"))))</f>
        <v>10</v>
      </c>
      <c r="BI278" s="146">
        <v>112</v>
      </c>
      <c r="BJ278" s="149" t="s">
        <v>10</v>
      </c>
      <c r="BK278" s="92">
        <v>44930</v>
      </c>
      <c r="BL278" s="93">
        <v>38.2</v>
      </c>
      <c r="BM278" s="93">
        <v>164</v>
      </c>
      <c r="BN278" s="93">
        <v>6.5</v>
      </c>
      <c r="BO278" s="93">
        <v>17.2</v>
      </c>
      <c r="BP278" s="99">
        <f aca="true" t="shared" si="227" ref="BP278:BP289">(BQ278+BR278+BS278+BT278)/4</f>
        <v>7.75</v>
      </c>
      <c r="BQ278" s="95" t="str">
        <f aca="true" t="shared" si="228" ref="BQ278:BQ289">IF(BL278&lt;=3,"1",IF(BL278&lt;5,"3",IF(BL278&lt;=15,"6",IF(BL278&gt;15,"10"))))</f>
        <v>10</v>
      </c>
      <c r="BR278" s="95" t="str">
        <f aca="true" t="shared" si="229" ref="BR278:BR289">IF(BM278&lt;=20,"1",IF(BM278&lt;=49.9,"3",IF(BM278&lt;=100,"6",IF(BM278&gt;100,"10"))))</f>
        <v>10</v>
      </c>
      <c r="BS278" s="95" t="str">
        <f aca="true" t="shared" si="230" ref="BS278:BS289">IF(BN278&gt;=6.5,"1",IF(BN278&gt;=4.6,"3",IF(BN278&gt;=2,"6",IF(BN278&gt;=0,"10"))))</f>
        <v>1</v>
      </c>
      <c r="BT278" s="95" t="str">
        <f aca="true" t="shared" si="231" ref="BT278:BT289">IF(BO278&lt;=0.5,"1",IF(BO278&lt;1,"3",IF(BO278&lt;=3,"6",IF(BO278&gt;=3,"10"))))</f>
        <v>10</v>
      </c>
    </row>
    <row r="279" spans="1:72" ht="16.5">
      <c r="A279" s="147"/>
      <c r="B279" s="150"/>
      <c r="C279" s="122">
        <v>44965</v>
      </c>
      <c r="D279" s="131">
        <v>57.8</v>
      </c>
      <c r="E279" s="131">
        <v>43</v>
      </c>
      <c r="F279" s="131">
        <v>5.7</v>
      </c>
      <c r="G279" s="131">
        <v>55.8</v>
      </c>
      <c r="H279" s="99">
        <f>(I279+J279+K279+L279)/4</f>
        <v>6.5</v>
      </c>
      <c r="I279" s="95" t="str">
        <f>IF(D279&lt;=3,"1",IF(D279&lt;5,"3",IF(D279&lt;=15,"6",IF(D279&gt;15,"10"))))</f>
        <v>10</v>
      </c>
      <c r="J279" s="95" t="str">
        <f>IF(E279&lt;=20,"1",IF(E279&lt;=49.9,"3",IF(E279&lt;=100,"6",IF(E279&gt;100,"10"))))</f>
        <v>3</v>
      </c>
      <c r="K279" s="95" t="str">
        <f>IF(F279&gt;=6.5,"1",IF(F279&gt;=4.6,"3",IF(F279&gt;=2,"6",IF(F279&gt;=0,"10"))))</f>
        <v>3</v>
      </c>
      <c r="L279" s="95" t="str">
        <f>IF(G279&lt;=0.5,"1",IF(G279&lt;1,"3",IF(G279&lt;=3,"6",IF(G279&gt;=3,"10"))))</f>
        <v>10</v>
      </c>
      <c r="M279" s="147"/>
      <c r="N279" s="150"/>
      <c r="O279" s="122">
        <v>44599</v>
      </c>
      <c r="P279" s="139" t="s">
        <v>17</v>
      </c>
      <c r="Q279" s="139" t="s">
        <v>17</v>
      </c>
      <c r="R279" s="139" t="s">
        <v>17</v>
      </c>
      <c r="S279" s="140" t="s">
        <v>17</v>
      </c>
      <c r="T279" s="99" t="s">
        <v>17</v>
      </c>
      <c r="U279" s="95" t="s">
        <v>17</v>
      </c>
      <c r="V279" s="95" t="s">
        <v>17</v>
      </c>
      <c r="W279" s="95" t="s">
        <v>17</v>
      </c>
      <c r="X279" s="95" t="s">
        <v>17</v>
      </c>
      <c r="Y279" s="147"/>
      <c r="Z279" s="150"/>
      <c r="AA279" s="122">
        <v>44965</v>
      </c>
      <c r="AB279" s="131">
        <v>35.2</v>
      </c>
      <c r="AC279" s="131">
        <v>90.5</v>
      </c>
      <c r="AD279" s="131">
        <v>5.8</v>
      </c>
      <c r="AE279" s="131">
        <v>45.3</v>
      </c>
      <c r="AF279" s="99">
        <f>(AG279+AH279+AI279+AJ279)/4</f>
        <v>7.25</v>
      </c>
      <c r="AG279" s="95" t="str">
        <f>IF(AB279&lt;=3,"1",IF(AB279&lt;5,"3",IF(AB279&lt;=15,"6",IF(AB279&gt;15,"10"))))</f>
        <v>10</v>
      </c>
      <c r="AH279" s="95" t="str">
        <f>IF(AC279&lt;=20,"1",IF(AC279&lt;=49.9,"3",IF(AC279&lt;=100,"6",IF(AC279&gt;100,"10"))))</f>
        <v>6</v>
      </c>
      <c r="AI279" s="95" t="str">
        <f>IF(AD279&gt;=6.5,"1",IF(AD279&gt;=4.6,"3",IF(AD279&gt;=2,"6",IF(AD279&gt;=0,"10"))))</f>
        <v>3</v>
      </c>
      <c r="AJ279" s="95" t="str">
        <f>IF(AE279&lt;=0.5,"1",IF(AE279&lt;1,"3",IF(AE279&lt;=3,"6",IF(AE279&gt;=3,"10"))))</f>
        <v>10</v>
      </c>
      <c r="AK279" s="147"/>
      <c r="AL279" s="150"/>
      <c r="AM279" s="122"/>
      <c r="AN279" s="139"/>
      <c r="AO279" s="139"/>
      <c r="AP279" s="139"/>
      <c r="AQ279" s="140"/>
      <c r="AR279" s="99" t="s">
        <v>17</v>
      </c>
      <c r="AS279" s="95" t="s">
        <v>17</v>
      </c>
      <c r="AT279" s="95" t="s">
        <v>17</v>
      </c>
      <c r="AU279" s="95" t="s">
        <v>17</v>
      </c>
      <c r="AV279" s="95" t="s">
        <v>17</v>
      </c>
      <c r="AW279" s="147"/>
      <c r="AX279" s="150"/>
      <c r="AY279" s="122">
        <v>44965</v>
      </c>
      <c r="AZ279" s="131">
        <v>6.2</v>
      </c>
      <c r="BA279" s="131">
        <v>75.2</v>
      </c>
      <c r="BB279" s="131">
        <v>6.8</v>
      </c>
      <c r="BC279" s="131">
        <v>3.69</v>
      </c>
      <c r="BD279" s="99">
        <f t="shared" si="222"/>
        <v>5.75</v>
      </c>
      <c r="BE279" s="95" t="str">
        <f t="shared" si="223"/>
        <v>6</v>
      </c>
      <c r="BF279" s="95" t="str">
        <f t="shared" si="224"/>
        <v>6</v>
      </c>
      <c r="BG279" s="95" t="str">
        <f t="shared" si="225"/>
        <v>1</v>
      </c>
      <c r="BH279" s="95" t="str">
        <f t="shared" si="226"/>
        <v>10</v>
      </c>
      <c r="BI279" s="147"/>
      <c r="BJ279" s="150"/>
      <c r="BK279" s="122">
        <v>44965</v>
      </c>
      <c r="BL279" s="131">
        <v>38.5</v>
      </c>
      <c r="BM279" s="131">
        <v>138</v>
      </c>
      <c r="BN279" s="131">
        <v>5.7</v>
      </c>
      <c r="BO279" s="131">
        <v>17.1</v>
      </c>
      <c r="BP279" s="99">
        <f t="shared" si="227"/>
        <v>8.25</v>
      </c>
      <c r="BQ279" s="95" t="str">
        <f t="shared" si="228"/>
        <v>10</v>
      </c>
      <c r="BR279" s="95" t="str">
        <f t="shared" si="229"/>
        <v>10</v>
      </c>
      <c r="BS279" s="95" t="str">
        <f t="shared" si="230"/>
        <v>3</v>
      </c>
      <c r="BT279" s="95" t="str">
        <f t="shared" si="231"/>
        <v>10</v>
      </c>
    </row>
    <row r="280" spans="1:72" ht="16.5">
      <c r="A280" s="147"/>
      <c r="B280" s="150"/>
      <c r="C280" s="122">
        <v>44986</v>
      </c>
      <c r="D280" s="138">
        <v>51.7</v>
      </c>
      <c r="E280" s="138">
        <v>83.8</v>
      </c>
      <c r="F280" s="138">
        <v>5.1</v>
      </c>
      <c r="G280" s="138">
        <v>54.5</v>
      </c>
      <c r="H280" s="99">
        <f>(I280+J280+K280+L280)/4</f>
        <v>7.25</v>
      </c>
      <c r="I280" s="95" t="str">
        <f>IF(D280&lt;=3,"1",IF(D280&lt;5,"3",IF(D280&lt;=15,"6",IF(D280&gt;15,"10"))))</f>
        <v>10</v>
      </c>
      <c r="J280" s="95" t="str">
        <f>IF(E280&lt;=20,"1",IF(E280&lt;=49.9,"3",IF(E280&lt;=100,"6",IF(E280&gt;100,"10"))))</f>
        <v>6</v>
      </c>
      <c r="K280" s="95" t="str">
        <f>IF(F280&gt;=6.5,"1",IF(F280&gt;=4.6,"3",IF(F280&gt;=2,"6",IF(F280&gt;=0,"10"))))</f>
        <v>3</v>
      </c>
      <c r="L280" s="95" t="str">
        <f>IF(G280&lt;=0.5,"1",IF(G280&lt;1,"3",IF(G280&lt;=3,"6",IF(G280&gt;=3,"10"))))</f>
        <v>10</v>
      </c>
      <c r="M280" s="147"/>
      <c r="N280" s="150"/>
      <c r="O280" s="122"/>
      <c r="P280" s="139" t="s">
        <v>17</v>
      </c>
      <c r="Q280" s="139" t="s">
        <v>17</v>
      </c>
      <c r="R280" s="139" t="s">
        <v>17</v>
      </c>
      <c r="S280" s="140" t="s">
        <v>17</v>
      </c>
      <c r="T280" s="99" t="s">
        <v>17</v>
      </c>
      <c r="U280" s="95" t="s">
        <v>17</v>
      </c>
      <c r="V280" s="95" t="s">
        <v>17</v>
      </c>
      <c r="W280" s="95" t="s">
        <v>17</v>
      </c>
      <c r="X280" s="95" t="s">
        <v>17</v>
      </c>
      <c r="Y280" s="147"/>
      <c r="Z280" s="150"/>
      <c r="AA280" s="122">
        <v>44986</v>
      </c>
      <c r="AB280" s="138">
        <v>40.2</v>
      </c>
      <c r="AC280" s="138">
        <v>83</v>
      </c>
      <c r="AD280" s="138">
        <v>6</v>
      </c>
      <c r="AE280" s="138">
        <v>43.4</v>
      </c>
      <c r="AF280" s="99">
        <f aca="true" t="shared" si="232" ref="AF280:AF286">(AG280+AH280+AI280+AJ280)/4</f>
        <v>7.25</v>
      </c>
      <c r="AG280" s="95" t="str">
        <f aca="true" t="shared" si="233" ref="AG280:AG286">IF(AB280&lt;=3,"1",IF(AB280&lt;5,"3",IF(AB280&lt;=15,"6",IF(AB280&gt;15,"10"))))</f>
        <v>10</v>
      </c>
      <c r="AH280" s="95" t="str">
        <f aca="true" t="shared" si="234" ref="AH280:AH286">IF(AC280&lt;=20,"1",IF(AC280&lt;=49.9,"3",IF(AC280&lt;=100,"6",IF(AC280&gt;100,"10"))))</f>
        <v>6</v>
      </c>
      <c r="AI280" s="95" t="str">
        <f aca="true" t="shared" si="235" ref="AI280:AI286">IF(AD280&gt;=6.5,"1",IF(AD280&gt;=4.6,"3",IF(AD280&gt;=2,"6",IF(AD280&gt;=0,"10"))))</f>
        <v>3</v>
      </c>
      <c r="AJ280" s="95" t="str">
        <f aca="true" t="shared" si="236" ref="AJ280:AJ286">IF(AE280&lt;=0.5,"1",IF(AE280&lt;1,"3",IF(AE280&lt;=3,"6",IF(AE280&gt;=3,"10"))))</f>
        <v>10</v>
      </c>
      <c r="AK280" s="147"/>
      <c r="AL280" s="150"/>
      <c r="AM280" s="122"/>
      <c r="AN280" s="139"/>
      <c r="AO280" s="139"/>
      <c r="AP280" s="139"/>
      <c r="AQ280" s="140"/>
      <c r="AR280" s="99" t="s">
        <v>17</v>
      </c>
      <c r="AS280" s="95" t="s">
        <v>17</v>
      </c>
      <c r="AT280" s="95" t="s">
        <v>17</v>
      </c>
      <c r="AU280" s="95" t="s">
        <v>17</v>
      </c>
      <c r="AV280" s="95" t="s">
        <v>17</v>
      </c>
      <c r="AW280" s="147"/>
      <c r="AX280" s="150"/>
      <c r="AY280" s="122">
        <v>44986</v>
      </c>
      <c r="AZ280" s="138">
        <v>13.8</v>
      </c>
      <c r="BA280" s="138">
        <v>70.8</v>
      </c>
      <c r="BB280" s="138">
        <v>6.3</v>
      </c>
      <c r="BC280" s="138">
        <v>0.87</v>
      </c>
      <c r="BD280" s="99">
        <f t="shared" si="222"/>
        <v>4.5</v>
      </c>
      <c r="BE280" s="95" t="str">
        <f t="shared" si="223"/>
        <v>6</v>
      </c>
      <c r="BF280" s="95" t="str">
        <f t="shared" si="224"/>
        <v>6</v>
      </c>
      <c r="BG280" s="95" t="str">
        <f t="shared" si="225"/>
        <v>3</v>
      </c>
      <c r="BH280" s="95" t="str">
        <f t="shared" si="226"/>
        <v>3</v>
      </c>
      <c r="BI280" s="147"/>
      <c r="BJ280" s="150"/>
      <c r="BK280" s="122">
        <v>44986</v>
      </c>
      <c r="BL280" s="138">
        <v>68.2</v>
      </c>
      <c r="BM280" s="138">
        <v>112</v>
      </c>
      <c r="BN280" s="138">
        <v>6.5</v>
      </c>
      <c r="BO280" s="138">
        <v>20.8</v>
      </c>
      <c r="BP280" s="99">
        <f t="shared" si="227"/>
        <v>7.75</v>
      </c>
      <c r="BQ280" s="95" t="str">
        <f t="shared" si="228"/>
        <v>10</v>
      </c>
      <c r="BR280" s="95" t="str">
        <f t="shared" si="229"/>
        <v>10</v>
      </c>
      <c r="BS280" s="95" t="str">
        <f t="shared" si="230"/>
        <v>1</v>
      </c>
      <c r="BT280" s="95" t="str">
        <f t="shared" si="231"/>
        <v>10</v>
      </c>
    </row>
    <row r="281" spans="1:72" ht="16.5">
      <c r="A281" s="147"/>
      <c r="B281" s="150"/>
      <c r="C281" s="135">
        <v>45028</v>
      </c>
      <c r="D281" s="93">
        <v>42.6</v>
      </c>
      <c r="E281" s="93">
        <v>76.7</v>
      </c>
      <c r="F281" s="93">
        <v>5.7</v>
      </c>
      <c r="G281" s="93">
        <v>56</v>
      </c>
      <c r="H281" s="99">
        <f>(I281+J281+K281+L281)/4</f>
        <v>7.25</v>
      </c>
      <c r="I281" s="95" t="str">
        <f>IF(D281&lt;=3,"1",IF(D281&lt;5,"3",IF(D281&lt;=15,"6",IF(D281&gt;15,"10"))))</f>
        <v>10</v>
      </c>
      <c r="J281" s="95" t="str">
        <f>IF(E281&lt;=20,"1",IF(E281&lt;=49.9,"3",IF(E281&lt;=100,"6",IF(E281&gt;100,"10"))))</f>
        <v>6</v>
      </c>
      <c r="K281" s="95" t="str">
        <f>IF(F281&gt;=6.5,"1",IF(F281&gt;=4.6,"3",IF(F281&gt;=2,"6",IF(F281&gt;=0,"10"))))</f>
        <v>3</v>
      </c>
      <c r="L281" s="95" t="str">
        <f>IF(G281&lt;=0.5,"1",IF(G281&lt;1,"3",IF(G281&lt;=3,"6",IF(G281&gt;=3,"10"))))</f>
        <v>10</v>
      </c>
      <c r="M281" s="147"/>
      <c r="N281" s="150"/>
      <c r="O281" s="135"/>
      <c r="P281" s="139" t="s">
        <v>17</v>
      </c>
      <c r="Q281" s="139" t="s">
        <v>17</v>
      </c>
      <c r="R281" s="139" t="s">
        <v>17</v>
      </c>
      <c r="S281" s="140" t="s">
        <v>17</v>
      </c>
      <c r="T281" s="99" t="s">
        <v>17</v>
      </c>
      <c r="U281" s="95" t="s">
        <v>17</v>
      </c>
      <c r="V281" s="95" t="s">
        <v>17</v>
      </c>
      <c r="W281" s="95" t="s">
        <v>17</v>
      </c>
      <c r="X281" s="95" t="s">
        <v>17</v>
      </c>
      <c r="Y281" s="147"/>
      <c r="Z281" s="150"/>
      <c r="AA281" s="135">
        <v>45028</v>
      </c>
      <c r="AB281" s="93">
        <v>27.6</v>
      </c>
      <c r="AC281" s="93">
        <v>91.5</v>
      </c>
      <c r="AD281" s="93">
        <v>7</v>
      </c>
      <c r="AE281" s="93">
        <v>33.8</v>
      </c>
      <c r="AF281" s="99">
        <f t="shared" si="232"/>
        <v>6.75</v>
      </c>
      <c r="AG281" s="95" t="str">
        <f t="shared" si="233"/>
        <v>10</v>
      </c>
      <c r="AH281" s="95" t="str">
        <f t="shared" si="234"/>
        <v>6</v>
      </c>
      <c r="AI281" s="95" t="str">
        <f t="shared" si="235"/>
        <v>1</v>
      </c>
      <c r="AJ281" s="95" t="str">
        <f t="shared" si="236"/>
        <v>10</v>
      </c>
      <c r="AK281" s="147"/>
      <c r="AL281" s="150"/>
      <c r="AM281" s="135"/>
      <c r="AN281" s="139"/>
      <c r="AO281" s="139"/>
      <c r="AP281" s="139"/>
      <c r="AQ281" s="140"/>
      <c r="AR281" s="99" t="s">
        <v>17</v>
      </c>
      <c r="AS281" s="95" t="s">
        <v>17</v>
      </c>
      <c r="AT281" s="95" t="s">
        <v>17</v>
      </c>
      <c r="AU281" s="95" t="s">
        <v>17</v>
      </c>
      <c r="AV281" s="95" t="s">
        <v>17</v>
      </c>
      <c r="AW281" s="147"/>
      <c r="AX281" s="150"/>
      <c r="AY281" s="135">
        <v>45028</v>
      </c>
      <c r="AZ281" s="93">
        <v>10.9</v>
      </c>
      <c r="BA281" s="93">
        <v>63.8</v>
      </c>
      <c r="BB281" s="93">
        <v>7</v>
      </c>
      <c r="BC281" s="93">
        <v>0.27</v>
      </c>
      <c r="BD281" s="99">
        <f t="shared" si="222"/>
        <v>3.5</v>
      </c>
      <c r="BE281" s="95" t="str">
        <f t="shared" si="223"/>
        <v>6</v>
      </c>
      <c r="BF281" s="95" t="str">
        <f t="shared" si="224"/>
        <v>6</v>
      </c>
      <c r="BG281" s="95" t="str">
        <f t="shared" si="225"/>
        <v>1</v>
      </c>
      <c r="BH281" s="95" t="str">
        <f t="shared" si="226"/>
        <v>1</v>
      </c>
      <c r="BI281" s="147"/>
      <c r="BJ281" s="150"/>
      <c r="BK281" s="135">
        <v>45028</v>
      </c>
      <c r="BL281" s="93">
        <v>34.4</v>
      </c>
      <c r="BM281" s="93">
        <v>35.7</v>
      </c>
      <c r="BN281" s="93">
        <v>5.2</v>
      </c>
      <c r="BO281" s="93">
        <v>18.8</v>
      </c>
      <c r="BP281" s="99">
        <f t="shared" si="227"/>
        <v>6.5</v>
      </c>
      <c r="BQ281" s="95" t="str">
        <f t="shared" si="228"/>
        <v>10</v>
      </c>
      <c r="BR281" s="95" t="str">
        <f t="shared" si="229"/>
        <v>3</v>
      </c>
      <c r="BS281" s="95" t="str">
        <f t="shared" si="230"/>
        <v>3</v>
      </c>
      <c r="BT281" s="95" t="str">
        <f t="shared" si="231"/>
        <v>10</v>
      </c>
    </row>
    <row r="282" spans="1:72" ht="16.5">
      <c r="A282" s="147"/>
      <c r="B282" s="150"/>
      <c r="C282" s="135">
        <v>45051</v>
      </c>
      <c r="D282" s="136">
        <v>47.1</v>
      </c>
      <c r="E282" s="136">
        <v>99.7</v>
      </c>
      <c r="F282" s="136">
        <v>5.3</v>
      </c>
      <c r="G282" s="137">
        <v>33.9</v>
      </c>
      <c r="H282" s="99">
        <f>(I282+J282+K282+L282)/4</f>
        <v>7.25</v>
      </c>
      <c r="I282" s="95" t="str">
        <f>IF(D282&lt;=3,"1",IF(D282&lt;5,"3",IF(D282&lt;=15,"6",IF(D282&gt;15,"10"))))</f>
        <v>10</v>
      </c>
      <c r="J282" s="95" t="str">
        <f>IF(E282&lt;=20,"1",IF(E282&lt;=49.9,"3",IF(E282&lt;=100,"6",IF(E282&gt;100,"10"))))</f>
        <v>6</v>
      </c>
      <c r="K282" s="95" t="str">
        <f>IF(F282&gt;=6.5,"1",IF(F282&gt;=4.6,"3",IF(F282&gt;=2,"6",IF(F282&gt;=0,"10"))))</f>
        <v>3</v>
      </c>
      <c r="L282" s="95" t="str">
        <f>IF(G282&lt;=0.5,"1",IF(G282&lt;1,"3",IF(G282&lt;=3,"6",IF(G282&gt;=3,"10"))))</f>
        <v>10</v>
      </c>
      <c r="M282" s="147"/>
      <c r="N282" s="150"/>
      <c r="O282" s="135"/>
      <c r="P282" s="139" t="s">
        <v>17</v>
      </c>
      <c r="Q282" s="139" t="s">
        <v>17</v>
      </c>
      <c r="R282" s="139" t="s">
        <v>17</v>
      </c>
      <c r="S282" s="140" t="s">
        <v>17</v>
      </c>
      <c r="T282" s="99" t="s">
        <v>17</v>
      </c>
      <c r="U282" s="95" t="s">
        <v>17</v>
      </c>
      <c r="V282" s="95" t="s">
        <v>17</v>
      </c>
      <c r="W282" s="95" t="s">
        <v>17</v>
      </c>
      <c r="X282" s="95" t="s">
        <v>17</v>
      </c>
      <c r="Y282" s="147"/>
      <c r="Z282" s="150"/>
      <c r="AA282" s="135">
        <v>45051</v>
      </c>
      <c r="AB282" s="136">
        <v>15.7</v>
      </c>
      <c r="AC282" s="136">
        <v>52.2</v>
      </c>
      <c r="AD282" s="136">
        <v>9.4</v>
      </c>
      <c r="AE282" s="137">
        <v>15</v>
      </c>
      <c r="AF282" s="99">
        <f t="shared" si="232"/>
        <v>6.75</v>
      </c>
      <c r="AG282" s="95" t="str">
        <f t="shared" si="233"/>
        <v>10</v>
      </c>
      <c r="AH282" s="95" t="str">
        <f t="shared" si="234"/>
        <v>6</v>
      </c>
      <c r="AI282" s="95" t="str">
        <f t="shared" si="235"/>
        <v>1</v>
      </c>
      <c r="AJ282" s="95" t="str">
        <f t="shared" si="236"/>
        <v>10</v>
      </c>
      <c r="AK282" s="147"/>
      <c r="AL282" s="150"/>
      <c r="AM282" s="135"/>
      <c r="AN282" s="139"/>
      <c r="AO282" s="139"/>
      <c r="AP282" s="139"/>
      <c r="AQ282" s="140"/>
      <c r="AR282" s="99" t="s">
        <v>17</v>
      </c>
      <c r="AS282" s="95" t="s">
        <v>17</v>
      </c>
      <c r="AT282" s="95" t="s">
        <v>17</v>
      </c>
      <c r="AU282" s="95" t="s">
        <v>17</v>
      </c>
      <c r="AV282" s="95" t="s">
        <v>17</v>
      </c>
      <c r="AW282" s="147"/>
      <c r="AX282" s="150"/>
      <c r="AY282" s="135">
        <v>45051</v>
      </c>
      <c r="AZ282" s="136">
        <v>16.3</v>
      </c>
      <c r="BA282" s="136">
        <v>40.8</v>
      </c>
      <c r="BB282" s="136">
        <v>6.8</v>
      </c>
      <c r="BC282" s="137">
        <v>0.007</v>
      </c>
      <c r="BD282" s="99">
        <f t="shared" si="222"/>
        <v>3.75</v>
      </c>
      <c r="BE282" s="95" t="str">
        <f t="shared" si="223"/>
        <v>10</v>
      </c>
      <c r="BF282" s="95" t="str">
        <f t="shared" si="224"/>
        <v>3</v>
      </c>
      <c r="BG282" s="95" t="str">
        <f t="shared" si="225"/>
        <v>1</v>
      </c>
      <c r="BH282" s="95" t="str">
        <f t="shared" si="226"/>
        <v>1</v>
      </c>
      <c r="BI282" s="147"/>
      <c r="BJ282" s="150"/>
      <c r="BK282" s="135">
        <v>45051</v>
      </c>
      <c r="BL282" s="136">
        <v>82.2</v>
      </c>
      <c r="BM282" s="136">
        <v>15</v>
      </c>
      <c r="BN282" s="136">
        <v>6</v>
      </c>
      <c r="BO282" s="137">
        <v>15.6</v>
      </c>
      <c r="BP282" s="99">
        <f t="shared" si="227"/>
        <v>6</v>
      </c>
      <c r="BQ282" s="95" t="str">
        <f t="shared" si="228"/>
        <v>10</v>
      </c>
      <c r="BR282" s="95" t="str">
        <f t="shared" si="229"/>
        <v>1</v>
      </c>
      <c r="BS282" s="95" t="str">
        <f t="shared" si="230"/>
        <v>3</v>
      </c>
      <c r="BT282" s="95" t="str">
        <f t="shared" si="231"/>
        <v>10</v>
      </c>
    </row>
    <row r="283" spans="1:72" ht="16.5">
      <c r="A283" s="147"/>
      <c r="B283" s="150"/>
      <c r="C283" s="92">
        <v>45083</v>
      </c>
      <c r="D283" s="93">
        <v>36.5</v>
      </c>
      <c r="E283" s="93">
        <v>88.5</v>
      </c>
      <c r="F283" s="93">
        <v>5.3</v>
      </c>
      <c r="G283" s="93">
        <v>29.4</v>
      </c>
      <c r="H283" s="99">
        <f aca="true" t="shared" si="237" ref="H283:H289">(I283+J283+K283+L283)/4</f>
        <v>7.25</v>
      </c>
      <c r="I283" s="95" t="str">
        <f aca="true" t="shared" si="238" ref="I283:I289">IF(D283&lt;=3,"1",IF(D283&lt;5,"3",IF(D283&lt;=15,"6",IF(D283&gt;15,"10"))))</f>
        <v>10</v>
      </c>
      <c r="J283" s="95" t="str">
        <f aca="true" t="shared" si="239" ref="J283:J289">IF(E283&lt;=20,"1",IF(E283&lt;=49.9,"3",IF(E283&lt;=100,"6",IF(E283&gt;100,"10"))))</f>
        <v>6</v>
      </c>
      <c r="K283" s="95" t="str">
        <f aca="true" t="shared" si="240" ref="K283:K289">IF(F283&gt;=6.5,"1",IF(F283&gt;=4.6,"3",IF(F283&gt;=2,"6",IF(F283&gt;=0,"10"))))</f>
        <v>3</v>
      </c>
      <c r="L283" s="95" t="str">
        <f aca="true" t="shared" si="241" ref="L283:L289">IF(G283&lt;=0.5,"1",IF(G283&lt;1,"3",IF(G283&lt;=3,"6",IF(G283&gt;=3,"10"))))</f>
        <v>10</v>
      </c>
      <c r="M283" s="147"/>
      <c r="N283" s="150"/>
      <c r="O283" s="92"/>
      <c r="P283" s="139" t="s">
        <v>17</v>
      </c>
      <c r="Q283" s="139" t="s">
        <v>17</v>
      </c>
      <c r="R283" s="139" t="s">
        <v>17</v>
      </c>
      <c r="S283" s="140" t="s">
        <v>17</v>
      </c>
      <c r="T283" s="99" t="s">
        <v>17</v>
      </c>
      <c r="U283" s="95" t="s">
        <v>17</v>
      </c>
      <c r="V283" s="95" t="s">
        <v>17</v>
      </c>
      <c r="W283" s="95" t="s">
        <v>17</v>
      </c>
      <c r="X283" s="95" t="s">
        <v>17</v>
      </c>
      <c r="Y283" s="147"/>
      <c r="Z283" s="150"/>
      <c r="AA283" s="92">
        <v>45083</v>
      </c>
      <c r="AB283" s="93">
        <v>14.8</v>
      </c>
      <c r="AC283" s="93">
        <v>62.4</v>
      </c>
      <c r="AD283" s="93">
        <v>5.4</v>
      </c>
      <c r="AE283" s="93">
        <v>12.6</v>
      </c>
      <c r="AF283" s="99">
        <f t="shared" si="232"/>
        <v>6.25</v>
      </c>
      <c r="AG283" s="95" t="str">
        <f t="shared" si="233"/>
        <v>6</v>
      </c>
      <c r="AH283" s="95" t="str">
        <f t="shared" si="234"/>
        <v>6</v>
      </c>
      <c r="AI283" s="95" t="str">
        <f t="shared" si="235"/>
        <v>3</v>
      </c>
      <c r="AJ283" s="95" t="str">
        <f t="shared" si="236"/>
        <v>10</v>
      </c>
      <c r="AK283" s="147"/>
      <c r="AL283" s="150"/>
      <c r="AM283" s="92"/>
      <c r="AN283" s="139"/>
      <c r="AO283" s="139"/>
      <c r="AP283" s="139"/>
      <c r="AQ283" s="140"/>
      <c r="AR283" s="99" t="s">
        <v>17</v>
      </c>
      <c r="AS283" s="95" t="s">
        <v>17</v>
      </c>
      <c r="AT283" s="95" t="s">
        <v>17</v>
      </c>
      <c r="AU283" s="95" t="s">
        <v>17</v>
      </c>
      <c r="AV283" s="95" t="s">
        <v>17</v>
      </c>
      <c r="AW283" s="147"/>
      <c r="AX283" s="150"/>
      <c r="AY283" s="92">
        <v>45083</v>
      </c>
      <c r="AZ283" s="93">
        <v>6.3</v>
      </c>
      <c r="BA283" s="93">
        <v>64.7</v>
      </c>
      <c r="BB283" s="93">
        <v>5.8</v>
      </c>
      <c r="BC283" s="93">
        <v>0.16</v>
      </c>
      <c r="BD283" s="99">
        <f t="shared" si="222"/>
        <v>4</v>
      </c>
      <c r="BE283" s="95" t="str">
        <f t="shared" si="223"/>
        <v>6</v>
      </c>
      <c r="BF283" s="95" t="str">
        <f t="shared" si="224"/>
        <v>6</v>
      </c>
      <c r="BG283" s="95" t="str">
        <f t="shared" si="225"/>
        <v>3</v>
      </c>
      <c r="BH283" s="95" t="str">
        <f t="shared" si="226"/>
        <v>1</v>
      </c>
      <c r="BI283" s="147"/>
      <c r="BJ283" s="150"/>
      <c r="BK283" s="92">
        <v>45083</v>
      </c>
      <c r="BL283" s="93">
        <v>49.3</v>
      </c>
      <c r="BM283" s="93">
        <v>12.8</v>
      </c>
      <c r="BN283" s="93">
        <v>6</v>
      </c>
      <c r="BO283" s="93">
        <v>18.5</v>
      </c>
      <c r="BP283" s="99">
        <f t="shared" si="227"/>
        <v>6</v>
      </c>
      <c r="BQ283" s="95" t="str">
        <f t="shared" si="228"/>
        <v>10</v>
      </c>
      <c r="BR283" s="95" t="str">
        <f t="shared" si="229"/>
        <v>1</v>
      </c>
      <c r="BS283" s="95" t="str">
        <f t="shared" si="230"/>
        <v>3</v>
      </c>
      <c r="BT283" s="95" t="str">
        <f t="shared" si="231"/>
        <v>10</v>
      </c>
    </row>
    <row r="284" spans="1:72" ht="16.5">
      <c r="A284" s="147"/>
      <c r="B284" s="150"/>
      <c r="C284" s="135">
        <v>45118</v>
      </c>
      <c r="D284" s="139">
        <v>23.7</v>
      </c>
      <c r="E284" s="139">
        <v>42.5</v>
      </c>
      <c r="F284" s="139">
        <v>6.2</v>
      </c>
      <c r="G284" s="140">
        <v>27</v>
      </c>
      <c r="H284" s="99">
        <f t="shared" si="237"/>
        <v>6.5</v>
      </c>
      <c r="I284" s="95" t="str">
        <f t="shared" si="238"/>
        <v>10</v>
      </c>
      <c r="J284" s="95" t="str">
        <f t="shared" si="239"/>
        <v>3</v>
      </c>
      <c r="K284" s="95" t="str">
        <f t="shared" si="240"/>
        <v>3</v>
      </c>
      <c r="L284" s="95" t="str">
        <f t="shared" si="241"/>
        <v>10</v>
      </c>
      <c r="M284" s="147"/>
      <c r="N284" s="150"/>
      <c r="O284" s="135"/>
      <c r="P284" s="139" t="s">
        <v>17</v>
      </c>
      <c r="Q284" s="139" t="s">
        <v>17</v>
      </c>
      <c r="R284" s="139" t="s">
        <v>17</v>
      </c>
      <c r="S284" s="140" t="s">
        <v>17</v>
      </c>
      <c r="T284" s="99" t="s">
        <v>17</v>
      </c>
      <c r="U284" s="95" t="s">
        <v>17</v>
      </c>
      <c r="V284" s="95" t="s">
        <v>17</v>
      </c>
      <c r="W284" s="95" t="s">
        <v>17</v>
      </c>
      <c r="X284" s="95" t="s">
        <v>17</v>
      </c>
      <c r="Y284" s="147"/>
      <c r="Z284" s="150"/>
      <c r="AA284" s="135">
        <v>45118</v>
      </c>
      <c r="AB284" s="139">
        <v>9.3</v>
      </c>
      <c r="AC284" s="139">
        <v>10.7</v>
      </c>
      <c r="AD284" s="139">
        <v>7.6</v>
      </c>
      <c r="AE284" s="140">
        <v>6.5</v>
      </c>
      <c r="AF284" s="99">
        <f t="shared" si="232"/>
        <v>4.5</v>
      </c>
      <c r="AG284" s="95" t="str">
        <f t="shared" si="233"/>
        <v>6</v>
      </c>
      <c r="AH284" s="95" t="str">
        <f t="shared" si="234"/>
        <v>1</v>
      </c>
      <c r="AI284" s="95" t="str">
        <f t="shared" si="235"/>
        <v>1</v>
      </c>
      <c r="AJ284" s="95" t="str">
        <f t="shared" si="236"/>
        <v>10</v>
      </c>
      <c r="AK284" s="147"/>
      <c r="AL284" s="150"/>
      <c r="AM284" s="135"/>
      <c r="AN284" s="139"/>
      <c r="AO284" s="139"/>
      <c r="AP284" s="139"/>
      <c r="AQ284" s="140"/>
      <c r="AR284" s="99" t="s">
        <v>17</v>
      </c>
      <c r="AS284" s="95" t="s">
        <v>17</v>
      </c>
      <c r="AT284" s="95" t="s">
        <v>17</v>
      </c>
      <c r="AU284" s="95" t="s">
        <v>17</v>
      </c>
      <c r="AV284" s="95" t="s">
        <v>17</v>
      </c>
      <c r="AW284" s="147"/>
      <c r="AX284" s="150"/>
      <c r="AY284" s="135">
        <v>45121</v>
      </c>
      <c r="AZ284" s="139">
        <v>7.8</v>
      </c>
      <c r="BA284" s="139">
        <v>12.9</v>
      </c>
      <c r="BB284" s="139">
        <v>6.1</v>
      </c>
      <c r="BC284" s="140">
        <v>0.28</v>
      </c>
      <c r="BD284" s="99">
        <f t="shared" si="222"/>
        <v>2.75</v>
      </c>
      <c r="BE284" s="95" t="str">
        <f t="shared" si="223"/>
        <v>6</v>
      </c>
      <c r="BF284" s="95" t="str">
        <f t="shared" si="224"/>
        <v>1</v>
      </c>
      <c r="BG284" s="95" t="str">
        <f t="shared" si="225"/>
        <v>3</v>
      </c>
      <c r="BH284" s="95" t="str">
        <f t="shared" si="226"/>
        <v>1</v>
      </c>
      <c r="BI284" s="147"/>
      <c r="BJ284" s="150"/>
      <c r="BK284" s="135">
        <v>45118</v>
      </c>
      <c r="BL284" s="139">
        <v>35.8</v>
      </c>
      <c r="BM284" s="139">
        <v>9.3</v>
      </c>
      <c r="BN284" s="139">
        <v>5.7</v>
      </c>
      <c r="BO284" s="140">
        <v>19.2</v>
      </c>
      <c r="BP284" s="99">
        <f t="shared" si="227"/>
        <v>6</v>
      </c>
      <c r="BQ284" s="95" t="str">
        <f t="shared" si="228"/>
        <v>10</v>
      </c>
      <c r="BR284" s="95" t="str">
        <f t="shared" si="229"/>
        <v>1</v>
      </c>
      <c r="BS284" s="95" t="str">
        <f t="shared" si="230"/>
        <v>3</v>
      </c>
      <c r="BT284" s="95" t="str">
        <f t="shared" si="231"/>
        <v>10</v>
      </c>
    </row>
    <row r="285" spans="1:72" ht="16.5">
      <c r="A285" s="147"/>
      <c r="B285" s="150"/>
      <c r="C285" s="135">
        <v>45154</v>
      </c>
      <c r="D285" s="141">
        <v>6.2</v>
      </c>
      <c r="E285" s="141">
        <v>20.3</v>
      </c>
      <c r="F285" s="141">
        <v>6.6</v>
      </c>
      <c r="G285" s="141">
        <v>8.25</v>
      </c>
      <c r="H285" s="99">
        <f t="shared" si="237"/>
        <v>5</v>
      </c>
      <c r="I285" s="95" t="str">
        <f t="shared" si="238"/>
        <v>6</v>
      </c>
      <c r="J285" s="95" t="str">
        <f t="shared" si="239"/>
        <v>3</v>
      </c>
      <c r="K285" s="95" t="str">
        <f t="shared" si="240"/>
        <v>1</v>
      </c>
      <c r="L285" s="95" t="str">
        <f t="shared" si="241"/>
        <v>10</v>
      </c>
      <c r="M285" s="147"/>
      <c r="N285" s="150"/>
      <c r="O285" s="135"/>
      <c r="P285" s="139" t="s">
        <v>17</v>
      </c>
      <c r="Q285" s="139" t="s">
        <v>17</v>
      </c>
      <c r="R285" s="139" t="s">
        <v>17</v>
      </c>
      <c r="S285" s="140" t="s">
        <v>17</v>
      </c>
      <c r="T285" s="99" t="s">
        <v>17</v>
      </c>
      <c r="U285" s="95" t="s">
        <v>17</v>
      </c>
      <c r="V285" s="95" t="s">
        <v>17</v>
      </c>
      <c r="W285" s="95" t="s">
        <v>17</v>
      </c>
      <c r="X285" s="95" t="s">
        <v>17</v>
      </c>
      <c r="Y285" s="147"/>
      <c r="Z285" s="150"/>
      <c r="AA285" s="135">
        <v>45154</v>
      </c>
      <c r="AB285" s="141">
        <v>6.7</v>
      </c>
      <c r="AC285" s="141">
        <v>24.4</v>
      </c>
      <c r="AD285" s="141">
        <v>6.2</v>
      </c>
      <c r="AE285" s="141">
        <v>6.5</v>
      </c>
      <c r="AF285" s="99">
        <f t="shared" si="232"/>
        <v>5.5</v>
      </c>
      <c r="AG285" s="95" t="str">
        <f t="shared" si="233"/>
        <v>6</v>
      </c>
      <c r="AH285" s="95" t="str">
        <f t="shared" si="234"/>
        <v>3</v>
      </c>
      <c r="AI285" s="95" t="str">
        <f t="shared" si="235"/>
        <v>3</v>
      </c>
      <c r="AJ285" s="95" t="str">
        <f t="shared" si="236"/>
        <v>10</v>
      </c>
      <c r="AK285" s="147"/>
      <c r="AL285" s="150"/>
      <c r="AM285" s="135"/>
      <c r="AN285" s="139"/>
      <c r="AO285" s="139"/>
      <c r="AP285" s="139"/>
      <c r="AQ285" s="140"/>
      <c r="AR285" s="99" t="s">
        <v>17</v>
      </c>
      <c r="AS285" s="95" t="s">
        <v>17</v>
      </c>
      <c r="AT285" s="95" t="s">
        <v>17</v>
      </c>
      <c r="AU285" s="95" t="s">
        <v>17</v>
      </c>
      <c r="AV285" s="95" t="s">
        <v>17</v>
      </c>
      <c r="AW285" s="147"/>
      <c r="AX285" s="150"/>
      <c r="AY285" s="135">
        <v>45154</v>
      </c>
      <c r="AZ285" s="141">
        <v>8.2</v>
      </c>
      <c r="BA285" s="141">
        <v>15.6</v>
      </c>
      <c r="BB285" s="141">
        <v>6.3</v>
      </c>
      <c r="BC285" s="141">
        <v>0.32</v>
      </c>
      <c r="BD285" s="99">
        <f t="shared" si="222"/>
        <v>2.75</v>
      </c>
      <c r="BE285" s="95" t="str">
        <f t="shared" si="223"/>
        <v>6</v>
      </c>
      <c r="BF285" s="95" t="str">
        <f t="shared" si="224"/>
        <v>1</v>
      </c>
      <c r="BG285" s="95" t="str">
        <f t="shared" si="225"/>
        <v>3</v>
      </c>
      <c r="BH285" s="95" t="str">
        <f t="shared" si="226"/>
        <v>1</v>
      </c>
      <c r="BI285" s="147"/>
      <c r="BJ285" s="150"/>
      <c r="BK285" s="135">
        <v>45154</v>
      </c>
      <c r="BL285" s="141">
        <v>6.1</v>
      </c>
      <c r="BM285" s="141">
        <v>15.9</v>
      </c>
      <c r="BN285" s="141">
        <v>6.5</v>
      </c>
      <c r="BO285" s="141">
        <v>2.88</v>
      </c>
      <c r="BP285" s="99">
        <f t="shared" si="227"/>
        <v>3.5</v>
      </c>
      <c r="BQ285" s="95" t="str">
        <f t="shared" si="228"/>
        <v>6</v>
      </c>
      <c r="BR285" s="95" t="str">
        <f t="shared" si="229"/>
        <v>1</v>
      </c>
      <c r="BS285" s="95" t="str">
        <f t="shared" si="230"/>
        <v>1</v>
      </c>
      <c r="BT285" s="95" t="str">
        <f t="shared" si="231"/>
        <v>6</v>
      </c>
    </row>
    <row r="286" spans="1:72" ht="16.5">
      <c r="A286" s="147"/>
      <c r="B286" s="150"/>
      <c r="C286" s="122">
        <v>45191</v>
      </c>
      <c r="D286" s="93">
        <v>33.4</v>
      </c>
      <c r="E286" s="93">
        <v>22</v>
      </c>
      <c r="F286" s="93">
        <v>6.8</v>
      </c>
      <c r="G286" s="93">
        <v>25.7</v>
      </c>
      <c r="H286" s="99">
        <f t="shared" si="237"/>
        <v>6</v>
      </c>
      <c r="I286" s="95" t="str">
        <f t="shared" si="238"/>
        <v>10</v>
      </c>
      <c r="J286" s="95" t="str">
        <f t="shared" si="239"/>
        <v>3</v>
      </c>
      <c r="K286" s="95" t="str">
        <f t="shared" si="240"/>
        <v>1</v>
      </c>
      <c r="L286" s="95" t="str">
        <f t="shared" si="241"/>
        <v>10</v>
      </c>
      <c r="M286" s="147"/>
      <c r="N286" s="150"/>
      <c r="O286" s="122"/>
      <c r="P286" s="139" t="s">
        <v>17</v>
      </c>
      <c r="Q286" s="139" t="s">
        <v>17</v>
      </c>
      <c r="R286" s="139" t="s">
        <v>17</v>
      </c>
      <c r="S286" s="140" t="s">
        <v>17</v>
      </c>
      <c r="T286" s="99" t="s">
        <v>17</v>
      </c>
      <c r="U286" s="95" t="s">
        <v>17</v>
      </c>
      <c r="V286" s="95" t="s">
        <v>17</v>
      </c>
      <c r="W286" s="95" t="s">
        <v>17</v>
      </c>
      <c r="X286" s="95" t="s">
        <v>17</v>
      </c>
      <c r="Y286" s="147"/>
      <c r="Z286" s="150"/>
      <c r="AA286" s="122">
        <v>45188</v>
      </c>
      <c r="AB286" s="93">
        <v>12.1</v>
      </c>
      <c r="AC286" s="93">
        <v>33.2</v>
      </c>
      <c r="AD286" s="93">
        <v>6</v>
      </c>
      <c r="AE286" s="93">
        <v>11.6</v>
      </c>
      <c r="AF286" s="99">
        <f t="shared" si="232"/>
        <v>5.5</v>
      </c>
      <c r="AG286" s="95" t="str">
        <f t="shared" si="233"/>
        <v>6</v>
      </c>
      <c r="AH286" s="95" t="str">
        <f t="shared" si="234"/>
        <v>3</v>
      </c>
      <c r="AI286" s="95" t="str">
        <f t="shared" si="235"/>
        <v>3</v>
      </c>
      <c r="AJ286" s="95" t="str">
        <f t="shared" si="236"/>
        <v>10</v>
      </c>
      <c r="AK286" s="147"/>
      <c r="AL286" s="150"/>
      <c r="AM286" s="122"/>
      <c r="AN286" s="139"/>
      <c r="AO286" s="139"/>
      <c r="AP286" s="139"/>
      <c r="AQ286" s="140"/>
      <c r="AR286" s="99" t="s">
        <v>17</v>
      </c>
      <c r="AS286" s="95" t="s">
        <v>17</v>
      </c>
      <c r="AT286" s="95" t="s">
        <v>17</v>
      </c>
      <c r="AU286" s="95" t="s">
        <v>17</v>
      </c>
      <c r="AV286" s="95" t="s">
        <v>17</v>
      </c>
      <c r="AW286" s="147"/>
      <c r="AX286" s="150"/>
      <c r="AY286" s="122">
        <v>45188</v>
      </c>
      <c r="AZ286" s="93">
        <v>6.2</v>
      </c>
      <c r="BA286" s="93">
        <v>18.4</v>
      </c>
      <c r="BB286" s="93">
        <v>6</v>
      </c>
      <c r="BC286" s="93">
        <v>0.47</v>
      </c>
      <c r="BD286" s="99">
        <f t="shared" si="222"/>
        <v>2.75</v>
      </c>
      <c r="BE286" s="95" t="str">
        <f t="shared" si="223"/>
        <v>6</v>
      </c>
      <c r="BF286" s="95" t="str">
        <f t="shared" si="224"/>
        <v>1</v>
      </c>
      <c r="BG286" s="95" t="str">
        <f t="shared" si="225"/>
        <v>3</v>
      </c>
      <c r="BH286" s="95" t="str">
        <f t="shared" si="226"/>
        <v>1</v>
      </c>
      <c r="BI286" s="147"/>
      <c r="BJ286" s="150"/>
      <c r="BK286" s="122">
        <v>45191</v>
      </c>
      <c r="BL286" s="93">
        <v>15.2</v>
      </c>
      <c r="BM286" s="93">
        <v>12.3</v>
      </c>
      <c r="BN286" s="93">
        <v>6.7</v>
      </c>
      <c r="BO286" s="93">
        <v>15.4</v>
      </c>
      <c r="BP286" s="99">
        <f t="shared" si="227"/>
        <v>5.5</v>
      </c>
      <c r="BQ286" s="95" t="str">
        <f t="shared" si="228"/>
        <v>10</v>
      </c>
      <c r="BR286" s="95" t="str">
        <f t="shared" si="229"/>
        <v>1</v>
      </c>
      <c r="BS286" s="95" t="str">
        <f t="shared" si="230"/>
        <v>1</v>
      </c>
      <c r="BT286" s="95" t="str">
        <f t="shared" si="231"/>
        <v>10</v>
      </c>
    </row>
    <row r="287" spans="1:72" ht="19.5" customHeight="1">
      <c r="A287" s="147"/>
      <c r="B287" s="150"/>
      <c r="C287" s="122">
        <v>45212</v>
      </c>
      <c r="D287" s="144">
        <v>18.5</v>
      </c>
      <c r="E287" s="144">
        <v>30</v>
      </c>
      <c r="F287" s="144">
        <v>7.2</v>
      </c>
      <c r="G287" s="144">
        <v>23.2</v>
      </c>
      <c r="H287" s="99">
        <f t="shared" si="237"/>
        <v>6</v>
      </c>
      <c r="I287" s="95" t="str">
        <f t="shared" si="238"/>
        <v>10</v>
      </c>
      <c r="J287" s="95" t="str">
        <f t="shared" si="239"/>
        <v>3</v>
      </c>
      <c r="K287" s="95" t="str">
        <f t="shared" si="240"/>
        <v>1</v>
      </c>
      <c r="L287" s="95" t="str">
        <f t="shared" si="241"/>
        <v>10</v>
      </c>
      <c r="M287" s="147"/>
      <c r="N287" s="150"/>
      <c r="O287" s="122"/>
      <c r="P287" s="139" t="s">
        <v>17</v>
      </c>
      <c r="Q287" s="139" t="s">
        <v>17</v>
      </c>
      <c r="R287" s="139" t="s">
        <v>17</v>
      </c>
      <c r="S287" s="140" t="s">
        <v>17</v>
      </c>
      <c r="T287" s="99" t="s">
        <v>17</v>
      </c>
      <c r="U287" s="95" t="s">
        <v>17</v>
      </c>
      <c r="V287" s="95" t="s">
        <v>17</v>
      </c>
      <c r="W287" s="95" t="s">
        <v>17</v>
      </c>
      <c r="X287" s="95" t="s">
        <v>17</v>
      </c>
      <c r="Y287" s="147"/>
      <c r="Z287" s="150"/>
      <c r="AA287" s="122">
        <v>45212</v>
      </c>
      <c r="AB287" s="144">
        <v>10.5</v>
      </c>
      <c r="AC287" s="144">
        <v>21</v>
      </c>
      <c r="AD287" s="144">
        <v>7.2</v>
      </c>
      <c r="AE287" s="144">
        <v>11.9</v>
      </c>
      <c r="AF287" s="99">
        <v>2.75</v>
      </c>
      <c r="AG287" s="95" t="s">
        <v>13</v>
      </c>
      <c r="AH287" s="95" t="s">
        <v>12</v>
      </c>
      <c r="AI287" s="95" t="s">
        <v>14</v>
      </c>
      <c r="AJ287" s="95" t="s">
        <v>14</v>
      </c>
      <c r="AK287" s="147"/>
      <c r="AL287" s="150"/>
      <c r="AM287" s="122"/>
      <c r="AN287" s="139"/>
      <c r="AO287" s="139"/>
      <c r="AP287" s="139"/>
      <c r="AQ287" s="140"/>
      <c r="AR287" s="99" t="s">
        <v>17</v>
      </c>
      <c r="AS287" s="95" t="s">
        <v>17</v>
      </c>
      <c r="AT287" s="95" t="s">
        <v>17</v>
      </c>
      <c r="AU287" s="95" t="s">
        <v>17</v>
      </c>
      <c r="AV287" s="95" t="s">
        <v>17</v>
      </c>
      <c r="AW287" s="147"/>
      <c r="AX287" s="150"/>
      <c r="AY287" s="122">
        <v>45212</v>
      </c>
      <c r="AZ287" s="144">
        <v>5.3</v>
      </c>
      <c r="BA287" s="144">
        <v>19.5</v>
      </c>
      <c r="BB287" s="144">
        <v>8.8</v>
      </c>
      <c r="BC287" s="144">
        <v>0.35</v>
      </c>
      <c r="BD287" s="99">
        <v>2.75</v>
      </c>
      <c r="BE287" s="95" t="s">
        <v>13</v>
      </c>
      <c r="BF287" s="95" t="s">
        <v>12</v>
      </c>
      <c r="BG287" s="95" t="s">
        <v>14</v>
      </c>
      <c r="BH287" s="95" t="s">
        <v>14</v>
      </c>
      <c r="BI287" s="147"/>
      <c r="BJ287" s="150"/>
      <c r="BK287" s="122">
        <v>45212</v>
      </c>
      <c r="BL287" s="144">
        <v>18.1</v>
      </c>
      <c r="BM287" s="144">
        <v>48</v>
      </c>
      <c r="BN287" s="144">
        <v>6.7</v>
      </c>
      <c r="BO287" s="144">
        <v>16.5</v>
      </c>
      <c r="BP287" s="99">
        <f t="shared" si="227"/>
        <v>6</v>
      </c>
      <c r="BQ287" s="95" t="str">
        <f t="shared" si="228"/>
        <v>10</v>
      </c>
      <c r="BR287" s="95" t="str">
        <f t="shared" si="229"/>
        <v>3</v>
      </c>
      <c r="BS287" s="95" t="str">
        <f t="shared" si="230"/>
        <v>1</v>
      </c>
      <c r="BT287" s="95" t="str">
        <f t="shared" si="231"/>
        <v>10</v>
      </c>
    </row>
    <row r="288" spans="1:72" ht="16.5">
      <c r="A288" s="147"/>
      <c r="B288" s="150"/>
      <c r="C288" s="122">
        <v>45237</v>
      </c>
      <c r="D288" s="143">
        <v>17</v>
      </c>
      <c r="E288" s="143">
        <v>36.5</v>
      </c>
      <c r="F288" s="143">
        <v>6.7</v>
      </c>
      <c r="G288" s="143">
        <v>38.6</v>
      </c>
      <c r="H288" s="99">
        <f t="shared" si="237"/>
        <v>6</v>
      </c>
      <c r="I288" s="95" t="str">
        <f t="shared" si="238"/>
        <v>10</v>
      </c>
      <c r="J288" s="95" t="str">
        <f t="shared" si="239"/>
        <v>3</v>
      </c>
      <c r="K288" s="95" t="str">
        <f t="shared" si="240"/>
        <v>1</v>
      </c>
      <c r="L288" s="95" t="str">
        <f t="shared" si="241"/>
        <v>10</v>
      </c>
      <c r="M288" s="147"/>
      <c r="N288" s="150"/>
      <c r="O288" s="122"/>
      <c r="P288" s="139" t="s">
        <v>17</v>
      </c>
      <c r="Q288" s="139" t="s">
        <v>17</v>
      </c>
      <c r="R288" s="139" t="s">
        <v>17</v>
      </c>
      <c r="S288" s="140" t="s">
        <v>17</v>
      </c>
      <c r="T288" s="99" t="s">
        <v>17</v>
      </c>
      <c r="U288" s="95" t="s">
        <v>17</v>
      </c>
      <c r="V288" s="95" t="s">
        <v>17</v>
      </c>
      <c r="W288" s="95" t="s">
        <v>17</v>
      </c>
      <c r="X288" s="95" t="s">
        <v>17</v>
      </c>
      <c r="Y288" s="147"/>
      <c r="Z288" s="150"/>
      <c r="AA288" s="122">
        <v>45237</v>
      </c>
      <c r="AB288" s="143">
        <v>15.5</v>
      </c>
      <c r="AC288" s="143">
        <v>31</v>
      </c>
      <c r="AD288" s="143">
        <v>7</v>
      </c>
      <c r="AE288" s="143">
        <v>28.8</v>
      </c>
      <c r="AF288" s="99">
        <v>5</v>
      </c>
      <c r="AG288" s="95" t="s">
        <v>13</v>
      </c>
      <c r="AH288" s="95" t="s">
        <v>12</v>
      </c>
      <c r="AI288" s="95" t="s">
        <v>14</v>
      </c>
      <c r="AJ288" s="95" t="s">
        <v>11</v>
      </c>
      <c r="AK288" s="147"/>
      <c r="AL288" s="150"/>
      <c r="AM288" s="122"/>
      <c r="AN288" s="139"/>
      <c r="AO288" s="139"/>
      <c r="AP288" s="139"/>
      <c r="AQ288" s="140"/>
      <c r="AR288" s="99" t="s">
        <v>17</v>
      </c>
      <c r="AS288" s="95" t="s">
        <v>17</v>
      </c>
      <c r="AT288" s="95" t="s">
        <v>17</v>
      </c>
      <c r="AU288" s="95" t="s">
        <v>17</v>
      </c>
      <c r="AV288" s="95" t="s">
        <v>17</v>
      </c>
      <c r="AW288" s="147"/>
      <c r="AX288" s="150"/>
      <c r="AY288" s="122">
        <v>45237</v>
      </c>
      <c r="AZ288" s="143">
        <v>6.3</v>
      </c>
      <c r="BA288" s="143">
        <v>20.5</v>
      </c>
      <c r="BB288" s="143">
        <v>7.5</v>
      </c>
      <c r="BC288" s="143">
        <v>8.27</v>
      </c>
      <c r="BD288" s="99">
        <v>4</v>
      </c>
      <c r="BE288" s="95" t="s">
        <v>13</v>
      </c>
      <c r="BF288" s="95" t="s">
        <v>12</v>
      </c>
      <c r="BG288" s="95" t="s">
        <v>14</v>
      </c>
      <c r="BH288" s="95" t="s">
        <v>13</v>
      </c>
      <c r="BI288" s="147"/>
      <c r="BJ288" s="150"/>
      <c r="BK288" s="122">
        <v>45237</v>
      </c>
      <c r="BL288" s="143">
        <v>26.2</v>
      </c>
      <c r="BM288" s="143">
        <v>7.9</v>
      </c>
      <c r="BN288" s="143">
        <v>6.7</v>
      </c>
      <c r="BO288" s="143">
        <v>15.7</v>
      </c>
      <c r="BP288" s="99">
        <f t="shared" si="227"/>
        <v>5.5</v>
      </c>
      <c r="BQ288" s="95" t="str">
        <f t="shared" si="228"/>
        <v>10</v>
      </c>
      <c r="BR288" s="95" t="str">
        <f t="shared" si="229"/>
        <v>1</v>
      </c>
      <c r="BS288" s="95" t="str">
        <f t="shared" si="230"/>
        <v>1</v>
      </c>
      <c r="BT288" s="95" t="str">
        <f t="shared" si="231"/>
        <v>10</v>
      </c>
    </row>
    <row r="289" spans="1:72" ht="17.25" thickBot="1">
      <c r="A289" s="148"/>
      <c r="B289" s="151"/>
      <c r="C289" s="124">
        <v>45264</v>
      </c>
      <c r="D289" s="145">
        <v>47.3</v>
      </c>
      <c r="E289" s="145">
        <v>16.7</v>
      </c>
      <c r="F289" s="145">
        <v>7.25</v>
      </c>
      <c r="G289" s="145">
        <v>33.1</v>
      </c>
      <c r="H289" s="127">
        <f t="shared" si="237"/>
        <v>5.5</v>
      </c>
      <c r="I289" s="128" t="str">
        <f t="shared" si="238"/>
        <v>10</v>
      </c>
      <c r="J289" s="128" t="str">
        <f t="shared" si="239"/>
        <v>1</v>
      </c>
      <c r="K289" s="95" t="str">
        <f t="shared" si="240"/>
        <v>1</v>
      </c>
      <c r="L289" s="95" t="str">
        <f t="shared" si="241"/>
        <v>10</v>
      </c>
      <c r="M289" s="148"/>
      <c r="N289" s="151"/>
      <c r="O289" s="124"/>
      <c r="P289" s="139" t="s">
        <v>17</v>
      </c>
      <c r="Q289" s="139" t="s">
        <v>17</v>
      </c>
      <c r="R289" s="139" t="s">
        <v>17</v>
      </c>
      <c r="S289" s="140" t="s">
        <v>17</v>
      </c>
      <c r="T289" s="99" t="s">
        <v>17</v>
      </c>
      <c r="U289" s="95" t="s">
        <v>17</v>
      </c>
      <c r="V289" s="95" t="s">
        <v>17</v>
      </c>
      <c r="W289" s="95" t="s">
        <v>17</v>
      </c>
      <c r="X289" s="95" t="s">
        <v>17</v>
      </c>
      <c r="Y289" s="148"/>
      <c r="Z289" s="151"/>
      <c r="AA289" s="124">
        <v>45264</v>
      </c>
      <c r="AB289" s="145">
        <v>46.2</v>
      </c>
      <c r="AC289" s="145">
        <v>34.7</v>
      </c>
      <c r="AD289" s="145">
        <v>6.6</v>
      </c>
      <c r="AE289" s="145">
        <v>20.9</v>
      </c>
      <c r="AF289" s="127">
        <f>(AG289+AH289+AI289+AJ289)/4</f>
        <v>6</v>
      </c>
      <c r="AG289" s="128" t="str">
        <f>IF(AB289&lt;=3,"1",IF(AB289&lt;5,"3",IF(AB289&lt;=15,"6",IF(AB289&gt;15,"10"))))</f>
        <v>10</v>
      </c>
      <c r="AH289" s="128" t="str">
        <f>IF(AC289&lt;=20,"1",IF(AC289&lt;=49.9,"3",IF(AC289&lt;=100,"6",IF(AC289&gt;100,"10"))))</f>
        <v>3</v>
      </c>
      <c r="AI289" s="95" t="str">
        <f>IF(AD289&gt;=6.5,"1",IF(AD289&gt;=4.6,"3",IF(AD289&gt;=2,"6",IF(AD289&gt;=0,"10"))))</f>
        <v>1</v>
      </c>
      <c r="AJ289" s="95" t="str">
        <f>IF(AE289&lt;=0.5,"1",IF(AE289&lt;1,"3",IF(AE289&lt;=3,"6",IF(AE289&gt;=3,"10"))))</f>
        <v>10</v>
      </c>
      <c r="AK289" s="148"/>
      <c r="AL289" s="151"/>
      <c r="AM289" s="124"/>
      <c r="AN289" s="139"/>
      <c r="AO289" s="139"/>
      <c r="AP289" s="139"/>
      <c r="AQ289" s="140"/>
      <c r="AR289" s="99" t="s">
        <v>17</v>
      </c>
      <c r="AS289" s="95" t="s">
        <v>17</v>
      </c>
      <c r="AT289" s="95" t="s">
        <v>17</v>
      </c>
      <c r="AU289" s="95" t="s">
        <v>17</v>
      </c>
      <c r="AV289" s="95" t="s">
        <v>17</v>
      </c>
      <c r="AW289" s="148"/>
      <c r="AX289" s="151"/>
      <c r="AY289" s="124">
        <v>45264</v>
      </c>
      <c r="AZ289" s="145">
        <v>7.6</v>
      </c>
      <c r="BA289" s="145">
        <v>33</v>
      </c>
      <c r="BB289" s="145">
        <v>6.6</v>
      </c>
      <c r="BC289" s="145">
        <v>0.1</v>
      </c>
      <c r="BD289" s="99">
        <f>(BE289+BF289+BG289+BH289)/4</f>
        <v>2.75</v>
      </c>
      <c r="BE289" s="128" t="str">
        <f>IF(AZ289&lt;=3,"1",IF(AZ289&lt;5,"3",IF(AZ289&lt;=15,"6",IF(AZ289&gt;15,"10"))))</f>
        <v>6</v>
      </c>
      <c r="BF289" s="128" t="str">
        <f>IF(BA289&lt;=20,"1",IF(BA289&lt;=49.9,"3",IF(BA289&lt;=100,"6",IF(BA289&gt;100,"10"))))</f>
        <v>3</v>
      </c>
      <c r="BG289" s="95" t="str">
        <f>IF(BB289&gt;=6.5,"1",IF(BB289&gt;=4.6,"3",IF(BB289&gt;=2,"6",IF(BB289&gt;=0,"10"))))</f>
        <v>1</v>
      </c>
      <c r="BH289" s="95" t="str">
        <f>IF(BC289&lt;=0.5,"1",IF(BC289&lt;1,"3",IF(BC289&lt;=3,"6",IF(BC289&gt;=3,"10"))))</f>
        <v>1</v>
      </c>
      <c r="BI289" s="148"/>
      <c r="BJ289" s="151"/>
      <c r="BK289" s="124">
        <v>45264</v>
      </c>
      <c r="BL289" s="145">
        <v>43.8</v>
      </c>
      <c r="BM289" s="145">
        <v>12.4</v>
      </c>
      <c r="BN289" s="145">
        <v>6.9</v>
      </c>
      <c r="BO289" s="145">
        <v>26</v>
      </c>
      <c r="BP289" s="127">
        <f t="shared" si="227"/>
        <v>5.5</v>
      </c>
      <c r="BQ289" s="128" t="str">
        <f t="shared" si="228"/>
        <v>10</v>
      </c>
      <c r="BR289" s="128" t="str">
        <f t="shared" si="229"/>
        <v>1</v>
      </c>
      <c r="BS289" s="95" t="str">
        <f t="shared" si="230"/>
        <v>1</v>
      </c>
      <c r="BT289" s="95" t="str">
        <f t="shared" si="231"/>
        <v>10</v>
      </c>
    </row>
    <row r="290" spans="1:72" ht="18" thickBot="1" thickTop="1">
      <c r="A290" s="104">
        <v>112</v>
      </c>
      <c r="B290" s="105" t="s">
        <v>10</v>
      </c>
      <c r="C290" s="106" t="s">
        <v>15</v>
      </c>
      <c r="D290" s="107">
        <f>AVERAGE(D278:D289)</f>
        <v>35.56666666666666</v>
      </c>
      <c r="E290" s="107">
        <f>AVERAGE(E278:E289)</f>
        <v>50.333333333333336</v>
      </c>
      <c r="F290" s="107">
        <f>AVERAGE(F278:F289)</f>
        <v>6.145833333333333</v>
      </c>
      <c r="G290" s="107">
        <f>AVERAGE(G278:G289)</f>
        <v>36.3125</v>
      </c>
      <c r="H290" s="107">
        <f>AVERAGE(H278:H289)</f>
        <v>6.416666666666667</v>
      </c>
      <c r="I290" s="125" t="str">
        <f>IF(D290&lt;3,"1",IF(D290&lt;5,"3",IF(D290&lt;=15,"6",IF(D290&gt;15,"10"))))</f>
        <v>10</v>
      </c>
      <c r="J290" s="125" t="str">
        <f>IF(E290&lt;20,"1",IF(E290&lt;=49,"3",IF(E290&lt;=100,"6",IF(E290&gt;100,"10"))))</f>
        <v>6</v>
      </c>
      <c r="K290" s="109" t="str">
        <f>IF(F290&gt;6.5,"1",IF(F290&gt;=4.6,"3",IF(F290&gt;=2,"6",IF(F290&gt;=0,"10"))))</f>
        <v>3</v>
      </c>
      <c r="L290" s="109" t="str">
        <f>IF(G290&lt;0.5,"1",IF(G290&lt;1,"3",IF(G290&lt;=3,"6",IF(G290&gt;=3,"10"))))</f>
        <v>10</v>
      </c>
      <c r="M290" s="104">
        <v>111</v>
      </c>
      <c r="N290" s="105" t="s">
        <v>10</v>
      </c>
      <c r="O290" s="106" t="s">
        <v>15</v>
      </c>
      <c r="P290" s="107" t="e">
        <f>AVERAGE(P278:P289)</f>
        <v>#DIV/0!</v>
      </c>
      <c r="Q290" s="107" t="e">
        <f>AVERAGE(Q278:Q289)</f>
        <v>#DIV/0!</v>
      </c>
      <c r="R290" s="107" t="e">
        <f>AVERAGE(R278:R289)</f>
        <v>#DIV/0!</v>
      </c>
      <c r="S290" s="107" t="e">
        <f>AVERAGE(S278:S289)</f>
        <v>#DIV/0!</v>
      </c>
      <c r="T290" s="107" t="e">
        <f>AVERAGE(T278:T289)</f>
        <v>#DIV/0!</v>
      </c>
      <c r="U290" s="125" t="e">
        <f>IF(P290&lt;3,"1",IF(P290&lt;5,"3",IF(P290&lt;=15,"6",IF(P290&gt;15,"10"))))</f>
        <v>#DIV/0!</v>
      </c>
      <c r="V290" s="125" t="e">
        <f>IF(Q290&lt;20,"1",IF(Q290&lt;=49,"3",IF(Q290&lt;=100,"6",IF(Q290&gt;100,"10"))))</f>
        <v>#DIV/0!</v>
      </c>
      <c r="W290" s="109" t="e">
        <f>IF(R290&gt;6.5,"1",IF(R290&gt;=4.6,"3",IF(R290&gt;=2,"6",IF(R290&gt;=0,"10"))))</f>
        <v>#DIV/0!</v>
      </c>
      <c r="X290" s="109" t="e">
        <f>IF(S290&lt;0.5,"1",IF(S290&lt;1,"3",IF(S290&lt;=3,"6",IF(S290&gt;=3,"10"))))</f>
        <v>#DIV/0!</v>
      </c>
      <c r="Y290" s="104">
        <v>112</v>
      </c>
      <c r="Z290" s="105" t="s">
        <v>10</v>
      </c>
      <c r="AA290" s="106" t="s">
        <v>15</v>
      </c>
      <c r="AB290" s="107">
        <f>AVERAGE(AB278:AB289)</f>
        <v>21.224999999999998</v>
      </c>
      <c r="AC290" s="107">
        <f>AVERAGE(AC278:AC289)</f>
        <v>47.67499999999999</v>
      </c>
      <c r="AD290" s="107">
        <f>AVERAGE(AD278:AD289)</f>
        <v>6.8500000000000005</v>
      </c>
      <c r="AE290" s="107">
        <f>AVERAGE(AE278:AE289)</f>
        <v>22.09166666666667</v>
      </c>
      <c r="AF290" s="107">
        <f>AVERAGE(AF278:AF289)</f>
        <v>5.791666666666667</v>
      </c>
      <c r="AG290" s="125" t="str">
        <f>IF(AB290&lt;3,"1",IF(AB290&lt;5,"3",IF(AB290&lt;=15,"6",IF(AB290&gt;15,"10"))))</f>
        <v>10</v>
      </c>
      <c r="AH290" s="125" t="str">
        <f>IF(AC290&lt;20,"1",IF(AC290&lt;=49,"3",IF(AC290&lt;=100,"6",IF(AC290&gt;100,"10"))))</f>
        <v>3</v>
      </c>
      <c r="AI290" s="109" t="str">
        <f>IF(AD290&gt;6.5,"1",IF(AD290&gt;=4.6,"3",IF(AD290&gt;=2,"6",IF(AD290&gt;=0,"10"))))</f>
        <v>1</v>
      </c>
      <c r="AJ290" s="109" t="str">
        <f>IF(AE290&lt;0.5,"1",IF(AE290&lt;1,"3",IF(AE290&lt;=3,"6",IF(AE290&gt;=3,"10"))))</f>
        <v>10</v>
      </c>
      <c r="AK290" s="104">
        <v>111</v>
      </c>
      <c r="AL290" s="105" t="s">
        <v>10</v>
      </c>
      <c r="AM290" s="106" t="s">
        <v>15</v>
      </c>
      <c r="AN290" s="107" t="e">
        <f>AVERAGE(AN278:AN289)</f>
        <v>#DIV/0!</v>
      </c>
      <c r="AO290" s="107" t="e">
        <f>AVERAGE(AO278:AO289)</f>
        <v>#DIV/0!</v>
      </c>
      <c r="AP290" s="107" t="e">
        <f>AVERAGE(AP278:AP289)</f>
        <v>#DIV/0!</v>
      </c>
      <c r="AQ290" s="107" t="e">
        <f>AVERAGE(AQ278:AQ289)</f>
        <v>#DIV/0!</v>
      </c>
      <c r="AR290" s="107" t="e">
        <f>AVERAGE(AR278:AR289)</f>
        <v>#DIV/0!</v>
      </c>
      <c r="AS290" s="125" t="e">
        <f>IF(AN290&lt;3,"1",IF(AN290&lt;5,"3",IF(AN290&lt;=15,"6",IF(AN290&gt;15,"10"))))</f>
        <v>#DIV/0!</v>
      </c>
      <c r="AT290" s="125" t="e">
        <f>IF(AO290&lt;20,"1",IF(AO290&lt;=49,"3",IF(AO290&lt;=100,"6",IF(AO290&gt;100,"10"))))</f>
        <v>#DIV/0!</v>
      </c>
      <c r="AU290" s="109" t="e">
        <f>IF(AP290&gt;6.5,"1",IF(AP290&gt;=4.6,"3",IF(AP290&gt;=2,"6",IF(AP290&gt;=0,"10"))))</f>
        <v>#DIV/0!</v>
      </c>
      <c r="AV290" s="109" t="e">
        <f>IF(AQ290&lt;0.5,"1",IF(AQ290&lt;1,"3",IF(AQ290&lt;=3,"6",IF(AQ290&gt;=3,"10"))))</f>
        <v>#DIV/0!</v>
      </c>
      <c r="AW290" s="104">
        <v>112</v>
      </c>
      <c r="AX290" s="105" t="s">
        <v>10</v>
      </c>
      <c r="AY290" s="106" t="s">
        <v>15</v>
      </c>
      <c r="AZ290" s="107">
        <f>AVERAGE(AZ278:AZ289)</f>
        <v>9.316666666666665</v>
      </c>
      <c r="BA290" s="107">
        <f>AVERAGE(BA278:BA289)</f>
        <v>41.666666666666664</v>
      </c>
      <c r="BB290" s="107">
        <f>AVERAGE(BB278:BB289)</f>
        <v>6.933333333333333</v>
      </c>
      <c r="BC290" s="107">
        <f>AVERAGE(BC278:BC289)</f>
        <v>3.6405833333333324</v>
      </c>
      <c r="BD290" s="107">
        <f>AVERAGE(BD278:BD289)</f>
        <v>3.8333333333333335</v>
      </c>
      <c r="BE290" s="125" t="str">
        <f>IF(AZ290&lt;3,"1",IF(AZ290&lt;5,"3",IF(AZ290&lt;=15,"6",IF(AZ290&gt;15,"10"))))</f>
        <v>6</v>
      </c>
      <c r="BF290" s="125" t="str">
        <f>IF(BA290&lt;20,"1",IF(BA290&lt;=49,"3",IF(BA290&lt;=100,"6",IF(BA290&gt;100,"10"))))</f>
        <v>3</v>
      </c>
      <c r="BG290" s="109" t="str">
        <f>IF(BB290&gt;6.5,"1",IF(BB290&gt;=4.6,"3",IF(BB290&gt;=2,"6",IF(BB290&gt;=0,"10"))))</f>
        <v>1</v>
      </c>
      <c r="BH290" s="109" t="str">
        <f>IF(BC290&lt;0.5,"1",IF(BC290&lt;1,"3",IF(BC290&lt;=3,"6",IF(BC290&gt;=3,"10"))))</f>
        <v>10</v>
      </c>
      <c r="BI290" s="104">
        <v>112</v>
      </c>
      <c r="BJ290" s="105" t="s">
        <v>10</v>
      </c>
      <c r="BK290" s="106" t="s">
        <v>15</v>
      </c>
      <c r="BL290" s="107">
        <f>AVERAGE(BL278:BL289)</f>
        <v>38.00000000000001</v>
      </c>
      <c r="BM290" s="107">
        <f>AVERAGE(BM278:BM289)</f>
        <v>48.60833333333333</v>
      </c>
      <c r="BN290" s="107">
        <f>AVERAGE(BN278:BN289)</f>
        <v>6.258333333333334</v>
      </c>
      <c r="BO290" s="107">
        <f>AVERAGE(BO278:BO289)</f>
        <v>16.973333333333333</v>
      </c>
      <c r="BP290" s="107">
        <f>AVERAGE(BP278:BP289)</f>
        <v>6.1875</v>
      </c>
      <c r="BQ290" s="125" t="str">
        <f>IF(BL290&lt;3,"1",IF(BL290&lt;5,"3",IF(BL290&lt;=15,"6",IF(BL290&gt;15,"10"))))</f>
        <v>10</v>
      </c>
      <c r="BR290" s="125" t="str">
        <f>IF(BM290&lt;20,"1",IF(BM290&lt;=49,"3",IF(BM290&lt;=100,"6",IF(BM290&gt;100,"10"))))</f>
        <v>3</v>
      </c>
      <c r="BS290" s="109" t="str">
        <f>IF(BN290&gt;6.5,"1",IF(BN290&gt;=4.6,"3",IF(BN290&gt;=2,"6",IF(BN290&gt;=0,"10"))))</f>
        <v>3</v>
      </c>
      <c r="BT290" s="109" t="str">
        <f>IF(BO290&lt;0.5,"1",IF(BO290&lt;1,"3",IF(BO290&lt;=3,"6",IF(BO290&gt;=3,"10"))))</f>
        <v>10</v>
      </c>
    </row>
    <row r="291" spans="1:72" ht="17.25" thickTop="1">
      <c r="A291" s="146">
        <v>113</v>
      </c>
      <c r="B291" s="149" t="s">
        <v>10</v>
      </c>
      <c r="C291" s="92">
        <v>45293</v>
      </c>
      <c r="D291" s="93">
        <v>61.1</v>
      </c>
      <c r="E291" s="93">
        <v>17</v>
      </c>
      <c r="F291" s="93">
        <v>6.4</v>
      </c>
      <c r="G291" s="93">
        <v>49.3</v>
      </c>
      <c r="H291" s="99">
        <f>(I291+J291+K291+L291)/4</f>
        <v>6</v>
      </c>
      <c r="I291" s="95" t="str">
        <f>IF(D291&lt;=3,"1",IF(D291&lt;5,"3",IF(D291&lt;=15,"6",IF(D291&gt;15,"10"))))</f>
        <v>10</v>
      </c>
      <c r="J291" s="95" t="str">
        <f>IF(E291&lt;=20,"1",IF(E291&lt;=49.9,"3",IF(E291&lt;=100,"6",IF(E291&gt;100,"10"))))</f>
        <v>1</v>
      </c>
      <c r="K291" s="95" t="str">
        <f>IF(F291&gt;=6.5,"1",IF(F291&gt;=4.6,"3",IF(F291&gt;=2,"6",IF(F291&gt;=0,"10"))))</f>
        <v>3</v>
      </c>
      <c r="L291" s="95" t="str">
        <f>IF(G291&lt;=0.5,"1",IF(G291&lt;1,"3",IF(G291&lt;=3,"6",IF(G291&gt;=3,"10"))))</f>
        <v>10</v>
      </c>
      <c r="M291" s="146">
        <v>111</v>
      </c>
      <c r="N291" s="149" t="s">
        <v>10</v>
      </c>
      <c r="O291" s="92">
        <v>44567</v>
      </c>
      <c r="P291" s="139" t="s">
        <v>17</v>
      </c>
      <c r="Q291" s="139" t="s">
        <v>17</v>
      </c>
      <c r="R291" s="139" t="s">
        <v>17</v>
      </c>
      <c r="S291" s="140" t="s">
        <v>17</v>
      </c>
      <c r="T291" s="99" t="s">
        <v>17</v>
      </c>
      <c r="U291" s="95" t="s">
        <v>17</v>
      </c>
      <c r="V291" s="95" t="s">
        <v>17</v>
      </c>
      <c r="W291" s="95" t="s">
        <v>17</v>
      </c>
      <c r="X291" s="95" t="s">
        <v>17</v>
      </c>
      <c r="Y291" s="146">
        <v>113</v>
      </c>
      <c r="Z291" s="149" t="s">
        <v>10</v>
      </c>
      <c r="AA291" s="92">
        <v>45293</v>
      </c>
      <c r="AB291" s="93">
        <v>61.3</v>
      </c>
      <c r="AC291" s="93">
        <v>40</v>
      </c>
      <c r="AD291" s="93">
        <v>7</v>
      </c>
      <c r="AE291" s="93">
        <v>55</v>
      </c>
      <c r="AF291" s="99">
        <f>(AG291+AH291+AI291+AJ291)/4</f>
        <v>6</v>
      </c>
      <c r="AG291" s="95" t="str">
        <f>IF(AB291&lt;=3,"1",IF(AB291&lt;5,"3",IF(AB291&lt;=15,"6",IF(AB291&gt;15,"10"))))</f>
        <v>10</v>
      </c>
      <c r="AH291" s="95" t="str">
        <f>IF(AC291&lt;=20,"1",IF(AC291&lt;=49.9,"3",IF(AC291&lt;=100,"6",IF(AC291&gt;100,"10"))))</f>
        <v>3</v>
      </c>
      <c r="AI291" s="95" t="str">
        <f>IF(AD291&gt;=6.5,"1",IF(AD291&gt;=4.6,"3",IF(AD291&gt;=2,"6",IF(AD291&gt;=0,"10"))))</f>
        <v>1</v>
      </c>
      <c r="AJ291" s="95" t="str">
        <f>IF(AE291&lt;=0.5,"1",IF(AE291&lt;1,"3",IF(AE291&lt;=3,"6",IF(AE291&gt;=3,"10"))))</f>
        <v>10</v>
      </c>
      <c r="AK291" s="146">
        <v>111</v>
      </c>
      <c r="AL291" s="149" t="s">
        <v>10</v>
      </c>
      <c r="AM291" s="92">
        <v>44567</v>
      </c>
      <c r="AN291" s="139" t="s">
        <v>17</v>
      </c>
      <c r="AO291" s="139" t="s">
        <v>17</v>
      </c>
      <c r="AP291" s="139" t="s">
        <v>17</v>
      </c>
      <c r="AQ291" s="140" t="s">
        <v>17</v>
      </c>
      <c r="AR291" s="99" t="s">
        <v>17</v>
      </c>
      <c r="AS291" s="95" t="s">
        <v>17</v>
      </c>
      <c r="AT291" s="95" t="s">
        <v>17</v>
      </c>
      <c r="AU291" s="95" t="s">
        <v>17</v>
      </c>
      <c r="AV291" s="95" t="s">
        <v>17</v>
      </c>
      <c r="AW291" s="146">
        <v>113</v>
      </c>
      <c r="AX291" s="149" t="s">
        <v>10</v>
      </c>
      <c r="AY291" s="92">
        <v>45293</v>
      </c>
      <c r="AZ291" s="93">
        <v>4.6</v>
      </c>
      <c r="BA291" s="93">
        <v>21.9</v>
      </c>
      <c r="BB291" s="93">
        <v>6.9</v>
      </c>
      <c r="BC291" s="93">
        <v>0.47</v>
      </c>
      <c r="BD291" s="99">
        <f aca="true" t="shared" si="242" ref="BD291:BD299">(BE291+BF291+BG291+BH291)/4</f>
        <v>2</v>
      </c>
      <c r="BE291" s="95" t="str">
        <f aca="true" t="shared" si="243" ref="BE291:BE299">IF(AZ291&lt;=3,"1",IF(AZ291&lt;5,"3",IF(AZ291&lt;=15,"6",IF(AZ291&gt;15,"10"))))</f>
        <v>3</v>
      </c>
      <c r="BF291" s="95" t="str">
        <f aca="true" t="shared" si="244" ref="BF291:BF299">IF(BA291&lt;=20,"1",IF(BA291&lt;=49.9,"3",IF(BA291&lt;=100,"6",IF(BA291&gt;100,"10"))))</f>
        <v>3</v>
      </c>
      <c r="BG291" s="95" t="str">
        <f aca="true" t="shared" si="245" ref="BG291:BG299">IF(BB291&gt;=6.5,"1",IF(BB291&gt;=4.6,"3",IF(BB291&gt;=2,"6",IF(BB291&gt;=0,"10"))))</f>
        <v>1</v>
      </c>
      <c r="BH291" s="95" t="str">
        <f aca="true" t="shared" si="246" ref="BH291:BH299">IF(BC291&lt;=0.5,"1",IF(BC291&lt;1,"3",IF(BC291&lt;=3,"6",IF(BC291&gt;=3,"10"))))</f>
        <v>1</v>
      </c>
      <c r="BI291" s="146">
        <v>113</v>
      </c>
      <c r="BJ291" s="149" t="s">
        <v>10</v>
      </c>
      <c r="BK291" s="92">
        <v>45293</v>
      </c>
      <c r="BL291" s="93">
        <v>49.6</v>
      </c>
      <c r="BM291" s="93">
        <v>22.2</v>
      </c>
      <c r="BN291" s="93">
        <v>6.4</v>
      </c>
      <c r="BO291" s="93">
        <v>22.7</v>
      </c>
      <c r="BP291" s="99">
        <f aca="true" t="shared" si="247" ref="BP291:BP302">(BQ291+BR291+BS291+BT291)/4</f>
        <v>6.5</v>
      </c>
      <c r="BQ291" s="95" t="str">
        <f aca="true" t="shared" si="248" ref="BQ291:BQ302">IF(BL291&lt;=3,"1",IF(BL291&lt;5,"3",IF(BL291&lt;=15,"6",IF(BL291&gt;15,"10"))))</f>
        <v>10</v>
      </c>
      <c r="BR291" s="95" t="str">
        <f aca="true" t="shared" si="249" ref="BR291:BR302">IF(BM291&lt;=20,"1",IF(BM291&lt;=49.9,"3",IF(BM291&lt;=100,"6",IF(BM291&gt;100,"10"))))</f>
        <v>3</v>
      </c>
      <c r="BS291" s="95" t="str">
        <f aca="true" t="shared" si="250" ref="BS291:BS302">IF(BN291&gt;=6.5,"1",IF(BN291&gt;=4.6,"3",IF(BN291&gt;=2,"6",IF(BN291&gt;=0,"10"))))</f>
        <v>3</v>
      </c>
      <c r="BT291" s="95" t="str">
        <f aca="true" t="shared" si="251" ref="BT291:BT302">IF(BO291&lt;=0.5,"1",IF(BO291&lt;1,"3",IF(BO291&lt;=3,"6",IF(BO291&gt;=3,"10"))))</f>
        <v>10</v>
      </c>
    </row>
    <row r="292" spans="1:72" ht="16.5">
      <c r="A292" s="147"/>
      <c r="B292" s="150"/>
      <c r="C292" s="122">
        <v>45324</v>
      </c>
      <c r="D292" s="131">
        <v>35.8</v>
      </c>
      <c r="E292" s="131">
        <v>26</v>
      </c>
      <c r="F292" s="131">
        <v>7.8</v>
      </c>
      <c r="G292" s="131">
        <v>11.8</v>
      </c>
      <c r="H292" s="99">
        <f>(I292+J292+K292+L292)/4</f>
        <v>6</v>
      </c>
      <c r="I292" s="95" t="str">
        <f>IF(D292&lt;=3,"1",IF(D292&lt;5,"3",IF(D292&lt;=15,"6",IF(D292&gt;15,"10"))))</f>
        <v>10</v>
      </c>
      <c r="J292" s="95" t="str">
        <f>IF(E292&lt;=20,"1",IF(E292&lt;=49.9,"3",IF(E292&lt;=100,"6",IF(E292&gt;100,"10"))))</f>
        <v>3</v>
      </c>
      <c r="K292" s="95" t="str">
        <f>IF(F292&gt;=6.5,"1",IF(F292&gt;=4.6,"3",IF(F292&gt;=2,"6",IF(F292&gt;=0,"10"))))</f>
        <v>1</v>
      </c>
      <c r="L292" s="95" t="str">
        <f>IF(G292&lt;=0.5,"1",IF(G292&lt;1,"3",IF(G292&lt;=3,"6",IF(G292&gt;=3,"10"))))</f>
        <v>10</v>
      </c>
      <c r="M292" s="147"/>
      <c r="N292" s="150"/>
      <c r="O292" s="122">
        <v>44599</v>
      </c>
      <c r="P292" s="139" t="s">
        <v>17</v>
      </c>
      <c r="Q292" s="139" t="s">
        <v>17</v>
      </c>
      <c r="R292" s="139" t="s">
        <v>17</v>
      </c>
      <c r="S292" s="140" t="s">
        <v>17</v>
      </c>
      <c r="T292" s="99" t="s">
        <v>17</v>
      </c>
      <c r="U292" s="95" t="s">
        <v>17</v>
      </c>
      <c r="V292" s="95" t="s">
        <v>17</v>
      </c>
      <c r="W292" s="95" t="s">
        <v>17</v>
      </c>
      <c r="X292" s="95" t="s">
        <v>17</v>
      </c>
      <c r="Y292" s="147"/>
      <c r="Z292" s="150"/>
      <c r="AA292" s="122">
        <v>45324</v>
      </c>
      <c r="AB292" s="131">
        <v>41.3</v>
      </c>
      <c r="AC292" s="131">
        <v>15</v>
      </c>
      <c r="AD292" s="131">
        <v>6.9</v>
      </c>
      <c r="AE292" s="131">
        <v>23.9</v>
      </c>
      <c r="AF292" s="99">
        <f>(AG292+AH292+AI292+AJ292)/4</f>
        <v>5.5</v>
      </c>
      <c r="AG292" s="95" t="str">
        <f>IF(AB292&lt;=3,"1",IF(AB292&lt;5,"3",IF(AB292&lt;=15,"6",IF(AB292&gt;15,"10"))))</f>
        <v>10</v>
      </c>
      <c r="AH292" s="95" t="str">
        <f>IF(AC292&lt;=20,"1",IF(AC292&lt;=49.9,"3",IF(AC292&lt;=100,"6",IF(AC292&gt;100,"10"))))</f>
        <v>1</v>
      </c>
      <c r="AI292" s="95" t="str">
        <f>IF(AD292&gt;=6.5,"1",IF(AD292&gt;=4.6,"3",IF(AD292&gt;=2,"6",IF(AD292&gt;=0,"10"))))</f>
        <v>1</v>
      </c>
      <c r="AJ292" s="95" t="str">
        <f>IF(AE292&lt;=0.5,"1",IF(AE292&lt;1,"3",IF(AE292&lt;=3,"6",IF(AE292&gt;=3,"10"))))</f>
        <v>10</v>
      </c>
      <c r="AK292" s="147"/>
      <c r="AL292" s="150"/>
      <c r="AM292" s="122"/>
      <c r="AN292" s="139"/>
      <c r="AO292" s="139"/>
      <c r="AP292" s="139"/>
      <c r="AQ292" s="140"/>
      <c r="AR292" s="99" t="s">
        <v>17</v>
      </c>
      <c r="AS292" s="95" t="s">
        <v>17</v>
      </c>
      <c r="AT292" s="95" t="s">
        <v>17</v>
      </c>
      <c r="AU292" s="95" t="s">
        <v>17</v>
      </c>
      <c r="AV292" s="95" t="s">
        <v>17</v>
      </c>
      <c r="AW292" s="147"/>
      <c r="AX292" s="150"/>
      <c r="AY292" s="122">
        <v>45324</v>
      </c>
      <c r="AZ292" s="131">
        <v>17.7</v>
      </c>
      <c r="BA292" s="131">
        <v>23.5</v>
      </c>
      <c r="BB292" s="131">
        <v>8.6</v>
      </c>
      <c r="BC292" s="131">
        <v>1.22</v>
      </c>
      <c r="BD292" s="99">
        <f t="shared" si="242"/>
        <v>5</v>
      </c>
      <c r="BE292" s="95" t="str">
        <f t="shared" si="243"/>
        <v>10</v>
      </c>
      <c r="BF292" s="95" t="str">
        <f t="shared" si="244"/>
        <v>3</v>
      </c>
      <c r="BG292" s="95" t="str">
        <f t="shared" si="245"/>
        <v>1</v>
      </c>
      <c r="BH292" s="95" t="str">
        <f t="shared" si="246"/>
        <v>6</v>
      </c>
      <c r="BI292" s="147"/>
      <c r="BJ292" s="150"/>
      <c r="BK292" s="122">
        <v>45324</v>
      </c>
      <c r="BL292" s="131">
        <v>98.1</v>
      </c>
      <c r="BM292" s="131">
        <v>38</v>
      </c>
      <c r="BN292" s="131">
        <v>6</v>
      </c>
      <c r="BO292" s="131">
        <v>26.4</v>
      </c>
      <c r="BP292" s="99">
        <f t="shared" si="247"/>
        <v>6.5</v>
      </c>
      <c r="BQ292" s="95" t="str">
        <f t="shared" si="248"/>
        <v>10</v>
      </c>
      <c r="BR292" s="95" t="str">
        <f t="shared" si="249"/>
        <v>3</v>
      </c>
      <c r="BS292" s="95" t="str">
        <f t="shared" si="250"/>
        <v>3</v>
      </c>
      <c r="BT292" s="95" t="str">
        <f t="shared" si="251"/>
        <v>10</v>
      </c>
    </row>
    <row r="293" spans="1:72" ht="16.5">
      <c r="A293" s="147"/>
      <c r="B293" s="150"/>
      <c r="C293" s="122">
        <v>45355</v>
      </c>
      <c r="D293" s="138">
        <v>30.5</v>
      </c>
      <c r="E293" s="138">
        <v>14</v>
      </c>
      <c r="F293" s="138">
        <v>6.1</v>
      </c>
      <c r="G293" s="138">
        <v>12.6</v>
      </c>
      <c r="H293" s="99">
        <f>(I293+J293+K293+L293)/4</f>
        <v>6</v>
      </c>
      <c r="I293" s="95" t="str">
        <f>IF(D293&lt;=3,"1",IF(D293&lt;5,"3",IF(D293&lt;=15,"6",IF(D293&gt;15,"10"))))</f>
        <v>10</v>
      </c>
      <c r="J293" s="95" t="str">
        <f>IF(E293&lt;=20,"1",IF(E293&lt;=49.9,"3",IF(E293&lt;=100,"6",IF(E293&gt;100,"10"))))</f>
        <v>1</v>
      </c>
      <c r="K293" s="95" t="str">
        <f>IF(F293&gt;=6.5,"1",IF(F293&gt;=4.6,"3",IF(F293&gt;=2,"6",IF(F293&gt;=0,"10"))))</f>
        <v>3</v>
      </c>
      <c r="L293" s="95" t="str">
        <f>IF(G293&lt;=0.5,"1",IF(G293&lt;1,"3",IF(G293&lt;=3,"6",IF(G293&gt;=3,"10"))))</f>
        <v>10</v>
      </c>
      <c r="M293" s="147"/>
      <c r="N293" s="150"/>
      <c r="O293" s="122"/>
      <c r="P293" s="139" t="s">
        <v>17</v>
      </c>
      <c r="Q293" s="139" t="s">
        <v>17</v>
      </c>
      <c r="R293" s="139" t="s">
        <v>17</v>
      </c>
      <c r="S293" s="140" t="s">
        <v>17</v>
      </c>
      <c r="T293" s="99" t="s">
        <v>17</v>
      </c>
      <c r="U293" s="95" t="s">
        <v>17</v>
      </c>
      <c r="V293" s="95" t="s">
        <v>17</v>
      </c>
      <c r="W293" s="95" t="s">
        <v>17</v>
      </c>
      <c r="X293" s="95" t="s">
        <v>17</v>
      </c>
      <c r="Y293" s="147"/>
      <c r="Z293" s="150"/>
      <c r="AA293" s="122">
        <v>45355</v>
      </c>
      <c r="AB293" s="138">
        <v>73.8</v>
      </c>
      <c r="AC293" s="138">
        <v>16.2</v>
      </c>
      <c r="AD293" s="138">
        <v>6.8</v>
      </c>
      <c r="AE293" s="138">
        <v>15</v>
      </c>
      <c r="AF293" s="99">
        <f aca="true" t="shared" si="252" ref="AF293:AF299">(AG293+AH293+AI293+AJ293)/4</f>
        <v>5.5</v>
      </c>
      <c r="AG293" s="95" t="str">
        <f aca="true" t="shared" si="253" ref="AG293:AG299">IF(AB293&lt;=3,"1",IF(AB293&lt;5,"3",IF(AB293&lt;=15,"6",IF(AB293&gt;15,"10"))))</f>
        <v>10</v>
      </c>
      <c r="AH293" s="95" t="str">
        <f aca="true" t="shared" si="254" ref="AH293:AH299">IF(AC293&lt;=20,"1",IF(AC293&lt;=49.9,"3",IF(AC293&lt;=100,"6",IF(AC293&gt;100,"10"))))</f>
        <v>1</v>
      </c>
      <c r="AI293" s="95" t="str">
        <f aca="true" t="shared" si="255" ref="AI293:AI299">IF(AD293&gt;=6.5,"1",IF(AD293&gt;=4.6,"3",IF(AD293&gt;=2,"6",IF(AD293&gt;=0,"10"))))</f>
        <v>1</v>
      </c>
      <c r="AJ293" s="95" t="str">
        <f aca="true" t="shared" si="256" ref="AJ293:AJ299">IF(AE293&lt;=0.5,"1",IF(AE293&lt;1,"3",IF(AE293&lt;=3,"6",IF(AE293&gt;=3,"10"))))</f>
        <v>10</v>
      </c>
      <c r="AK293" s="147"/>
      <c r="AL293" s="150"/>
      <c r="AM293" s="122"/>
      <c r="AN293" s="139"/>
      <c r="AO293" s="139"/>
      <c r="AP293" s="139"/>
      <c r="AQ293" s="140"/>
      <c r="AR293" s="99" t="s">
        <v>17</v>
      </c>
      <c r="AS293" s="95" t="s">
        <v>17</v>
      </c>
      <c r="AT293" s="95" t="s">
        <v>17</v>
      </c>
      <c r="AU293" s="95" t="s">
        <v>17</v>
      </c>
      <c r="AV293" s="95" t="s">
        <v>17</v>
      </c>
      <c r="AW293" s="147"/>
      <c r="AX293" s="150"/>
      <c r="AY293" s="122">
        <v>45355</v>
      </c>
      <c r="AZ293" s="138">
        <v>121</v>
      </c>
      <c r="BA293" s="138">
        <v>17.6</v>
      </c>
      <c r="BB293" s="138">
        <v>7.1</v>
      </c>
      <c r="BC293" s="138">
        <v>0.7</v>
      </c>
      <c r="BD293" s="99">
        <f t="shared" si="242"/>
        <v>3.75</v>
      </c>
      <c r="BE293" s="95" t="str">
        <f t="shared" si="243"/>
        <v>10</v>
      </c>
      <c r="BF293" s="95" t="str">
        <f t="shared" si="244"/>
        <v>1</v>
      </c>
      <c r="BG293" s="95" t="str">
        <f t="shared" si="245"/>
        <v>1</v>
      </c>
      <c r="BH293" s="95" t="str">
        <f t="shared" si="246"/>
        <v>3</v>
      </c>
      <c r="BI293" s="147"/>
      <c r="BJ293" s="150"/>
      <c r="BK293" s="122">
        <v>45355</v>
      </c>
      <c r="BL293" s="138">
        <v>67.2</v>
      </c>
      <c r="BM293" s="138">
        <v>13</v>
      </c>
      <c r="BN293" s="138">
        <v>6.1</v>
      </c>
      <c r="BO293" s="138">
        <v>23</v>
      </c>
      <c r="BP293" s="99">
        <f t="shared" si="247"/>
        <v>6</v>
      </c>
      <c r="BQ293" s="95" t="str">
        <f t="shared" si="248"/>
        <v>10</v>
      </c>
      <c r="BR293" s="95" t="str">
        <f t="shared" si="249"/>
        <v>1</v>
      </c>
      <c r="BS293" s="95" t="str">
        <f t="shared" si="250"/>
        <v>3</v>
      </c>
      <c r="BT293" s="95" t="str">
        <f t="shared" si="251"/>
        <v>10</v>
      </c>
    </row>
    <row r="294" spans="1:72" ht="16.5">
      <c r="A294" s="147"/>
      <c r="B294" s="150"/>
      <c r="C294" s="135">
        <v>45397</v>
      </c>
      <c r="D294" s="93">
        <v>43.3</v>
      </c>
      <c r="E294" s="93">
        <v>12.2</v>
      </c>
      <c r="F294" s="93">
        <v>5</v>
      </c>
      <c r="G294" s="93">
        <v>14.7</v>
      </c>
      <c r="H294" s="99">
        <f>(I294+J294+K294+L294)/4</f>
        <v>6</v>
      </c>
      <c r="I294" s="95" t="str">
        <f>IF(D294&lt;=3,"1",IF(D294&lt;5,"3",IF(D294&lt;=15,"6",IF(D294&gt;15,"10"))))</f>
        <v>10</v>
      </c>
      <c r="J294" s="95" t="str">
        <f>IF(E294&lt;=20,"1",IF(E294&lt;=49.9,"3",IF(E294&lt;=100,"6",IF(E294&gt;100,"10"))))</f>
        <v>1</v>
      </c>
      <c r="K294" s="95" t="str">
        <f>IF(F294&gt;=6.5,"1",IF(F294&gt;=4.6,"3",IF(F294&gt;=2,"6",IF(F294&gt;=0,"10"))))</f>
        <v>3</v>
      </c>
      <c r="L294" s="95" t="str">
        <f>IF(G294&lt;=0.5,"1",IF(G294&lt;1,"3",IF(G294&lt;=3,"6",IF(G294&gt;=3,"10"))))</f>
        <v>10</v>
      </c>
      <c r="M294" s="147"/>
      <c r="N294" s="150"/>
      <c r="O294" s="135"/>
      <c r="P294" s="139" t="s">
        <v>17</v>
      </c>
      <c r="Q294" s="139" t="s">
        <v>17</v>
      </c>
      <c r="R294" s="139" t="s">
        <v>17</v>
      </c>
      <c r="S294" s="140" t="s">
        <v>17</v>
      </c>
      <c r="T294" s="99" t="s">
        <v>17</v>
      </c>
      <c r="U294" s="95" t="s">
        <v>17</v>
      </c>
      <c r="V294" s="95" t="s">
        <v>17</v>
      </c>
      <c r="W294" s="95" t="s">
        <v>17</v>
      </c>
      <c r="X294" s="95" t="s">
        <v>17</v>
      </c>
      <c r="Y294" s="147"/>
      <c r="Z294" s="150"/>
      <c r="AA294" s="135">
        <v>45397</v>
      </c>
      <c r="AB294" s="93">
        <v>68.7</v>
      </c>
      <c r="AC294" s="93">
        <v>31.5</v>
      </c>
      <c r="AD294" s="93">
        <v>6</v>
      </c>
      <c r="AE294" s="93">
        <v>25.8</v>
      </c>
      <c r="AF294" s="99">
        <f t="shared" si="252"/>
        <v>6.5</v>
      </c>
      <c r="AG294" s="95" t="str">
        <f t="shared" si="253"/>
        <v>10</v>
      </c>
      <c r="AH294" s="95" t="str">
        <f t="shared" si="254"/>
        <v>3</v>
      </c>
      <c r="AI294" s="95" t="str">
        <f t="shared" si="255"/>
        <v>3</v>
      </c>
      <c r="AJ294" s="95" t="str">
        <f t="shared" si="256"/>
        <v>10</v>
      </c>
      <c r="AK294" s="147"/>
      <c r="AL294" s="150"/>
      <c r="AM294" s="135"/>
      <c r="AN294" s="139"/>
      <c r="AO294" s="139"/>
      <c r="AP294" s="139"/>
      <c r="AQ294" s="140"/>
      <c r="AR294" s="99" t="s">
        <v>17</v>
      </c>
      <c r="AS294" s="95" t="s">
        <v>17</v>
      </c>
      <c r="AT294" s="95" t="s">
        <v>17</v>
      </c>
      <c r="AU294" s="95" t="s">
        <v>17</v>
      </c>
      <c r="AV294" s="95" t="s">
        <v>17</v>
      </c>
      <c r="AW294" s="147"/>
      <c r="AX294" s="150"/>
      <c r="AY294" s="135">
        <v>45397</v>
      </c>
      <c r="AZ294" s="93">
        <v>409</v>
      </c>
      <c r="BA294" s="93">
        <v>15.5</v>
      </c>
      <c r="BB294" s="93">
        <v>6.5</v>
      </c>
      <c r="BC294" s="93">
        <v>0.39</v>
      </c>
      <c r="BD294" s="99">
        <f t="shared" si="242"/>
        <v>3.25</v>
      </c>
      <c r="BE294" s="95" t="str">
        <f t="shared" si="243"/>
        <v>10</v>
      </c>
      <c r="BF294" s="95" t="str">
        <f t="shared" si="244"/>
        <v>1</v>
      </c>
      <c r="BG294" s="95" t="str">
        <f t="shared" si="245"/>
        <v>1</v>
      </c>
      <c r="BH294" s="95" t="str">
        <f t="shared" si="246"/>
        <v>1</v>
      </c>
      <c r="BI294" s="147"/>
      <c r="BJ294" s="150"/>
      <c r="BK294" s="135">
        <v>45397</v>
      </c>
      <c r="BL294" s="93">
        <v>146</v>
      </c>
      <c r="BM294" s="93">
        <v>15.3</v>
      </c>
      <c r="BN294" s="93">
        <v>5.2</v>
      </c>
      <c r="BO294" s="93">
        <v>28.7</v>
      </c>
      <c r="BP294" s="99">
        <f t="shared" si="247"/>
        <v>6</v>
      </c>
      <c r="BQ294" s="95" t="str">
        <f t="shared" si="248"/>
        <v>10</v>
      </c>
      <c r="BR294" s="95" t="str">
        <f t="shared" si="249"/>
        <v>1</v>
      </c>
      <c r="BS294" s="95" t="str">
        <f t="shared" si="250"/>
        <v>3</v>
      </c>
      <c r="BT294" s="95" t="str">
        <f t="shared" si="251"/>
        <v>10</v>
      </c>
    </row>
    <row r="295" spans="1:72" ht="16.5">
      <c r="A295" s="147"/>
      <c r="B295" s="150"/>
      <c r="C295" s="135"/>
      <c r="D295" s="136"/>
      <c r="E295" s="136"/>
      <c r="F295" s="136"/>
      <c r="G295" s="137"/>
      <c r="H295" s="99">
        <f>(I295+J295+K295+L295)/4</f>
        <v>3.25</v>
      </c>
      <c r="I295" s="95" t="str">
        <f>IF(D295&lt;=3,"1",IF(D295&lt;5,"3",IF(D295&lt;=15,"6",IF(D295&gt;15,"10"))))</f>
        <v>1</v>
      </c>
      <c r="J295" s="95" t="str">
        <f>IF(E295&lt;=20,"1",IF(E295&lt;=49.9,"3",IF(E295&lt;=100,"6",IF(E295&gt;100,"10"))))</f>
        <v>1</v>
      </c>
      <c r="K295" s="95" t="str">
        <f>IF(F295&gt;=6.5,"1",IF(F295&gt;=4.6,"3",IF(F295&gt;=2,"6",IF(F295&gt;=0,"10"))))</f>
        <v>10</v>
      </c>
      <c r="L295" s="95" t="str">
        <f>IF(G295&lt;=0.5,"1",IF(G295&lt;1,"3",IF(G295&lt;=3,"6",IF(G295&gt;=3,"10"))))</f>
        <v>1</v>
      </c>
      <c r="M295" s="147"/>
      <c r="N295" s="150"/>
      <c r="O295" s="135"/>
      <c r="P295" s="139" t="s">
        <v>17</v>
      </c>
      <c r="Q295" s="139" t="s">
        <v>17</v>
      </c>
      <c r="R295" s="139" t="s">
        <v>17</v>
      </c>
      <c r="S295" s="140" t="s">
        <v>17</v>
      </c>
      <c r="T295" s="99" t="s">
        <v>17</v>
      </c>
      <c r="U295" s="95" t="s">
        <v>17</v>
      </c>
      <c r="V295" s="95" t="s">
        <v>17</v>
      </c>
      <c r="W295" s="95" t="s">
        <v>17</v>
      </c>
      <c r="X295" s="95" t="s">
        <v>17</v>
      </c>
      <c r="Y295" s="147"/>
      <c r="Z295" s="150"/>
      <c r="AA295" s="135"/>
      <c r="AB295" s="136"/>
      <c r="AC295" s="136"/>
      <c r="AD295" s="136"/>
      <c r="AE295" s="137"/>
      <c r="AF295" s="99">
        <f t="shared" si="252"/>
        <v>3.25</v>
      </c>
      <c r="AG295" s="95" t="str">
        <f t="shared" si="253"/>
        <v>1</v>
      </c>
      <c r="AH295" s="95" t="str">
        <f t="shared" si="254"/>
        <v>1</v>
      </c>
      <c r="AI295" s="95" t="str">
        <f t="shared" si="255"/>
        <v>10</v>
      </c>
      <c r="AJ295" s="95" t="str">
        <f t="shared" si="256"/>
        <v>1</v>
      </c>
      <c r="AK295" s="147"/>
      <c r="AL295" s="150"/>
      <c r="AM295" s="135"/>
      <c r="AN295" s="139"/>
      <c r="AO295" s="139"/>
      <c r="AP295" s="139"/>
      <c r="AQ295" s="140"/>
      <c r="AR295" s="99" t="s">
        <v>17</v>
      </c>
      <c r="AS295" s="95" t="s">
        <v>17</v>
      </c>
      <c r="AT295" s="95" t="s">
        <v>17</v>
      </c>
      <c r="AU295" s="95" t="s">
        <v>17</v>
      </c>
      <c r="AV295" s="95" t="s">
        <v>17</v>
      </c>
      <c r="AW295" s="147"/>
      <c r="AX295" s="150"/>
      <c r="AY295" s="135"/>
      <c r="AZ295" s="136"/>
      <c r="BA295" s="136"/>
      <c r="BB295" s="136"/>
      <c r="BC295" s="137"/>
      <c r="BD295" s="99">
        <f t="shared" si="242"/>
        <v>3.25</v>
      </c>
      <c r="BE295" s="95" t="str">
        <f t="shared" si="243"/>
        <v>1</v>
      </c>
      <c r="BF295" s="95" t="str">
        <f t="shared" si="244"/>
        <v>1</v>
      </c>
      <c r="BG295" s="95" t="str">
        <f t="shared" si="245"/>
        <v>10</v>
      </c>
      <c r="BH295" s="95" t="str">
        <f t="shared" si="246"/>
        <v>1</v>
      </c>
      <c r="BI295" s="147"/>
      <c r="BJ295" s="150"/>
      <c r="BK295" s="135"/>
      <c r="BL295" s="136"/>
      <c r="BM295" s="136"/>
      <c r="BN295" s="136"/>
      <c r="BO295" s="137"/>
      <c r="BP295" s="99">
        <f t="shared" si="247"/>
        <v>3.25</v>
      </c>
      <c r="BQ295" s="95" t="str">
        <f t="shared" si="248"/>
        <v>1</v>
      </c>
      <c r="BR295" s="95" t="str">
        <f t="shared" si="249"/>
        <v>1</v>
      </c>
      <c r="BS295" s="95" t="str">
        <f t="shared" si="250"/>
        <v>10</v>
      </c>
      <c r="BT295" s="95" t="str">
        <f t="shared" si="251"/>
        <v>1</v>
      </c>
    </row>
    <row r="296" spans="1:72" ht="16.5">
      <c r="A296" s="147"/>
      <c r="B296" s="150"/>
      <c r="C296" s="92"/>
      <c r="D296" s="93"/>
      <c r="E296" s="93"/>
      <c r="F296" s="93"/>
      <c r="G296" s="93"/>
      <c r="H296" s="99">
        <f aca="true" t="shared" si="257" ref="H296:H302">(I296+J296+K296+L296)/4</f>
        <v>3.25</v>
      </c>
      <c r="I296" s="95" t="str">
        <f aca="true" t="shared" si="258" ref="I296:I302">IF(D296&lt;=3,"1",IF(D296&lt;5,"3",IF(D296&lt;=15,"6",IF(D296&gt;15,"10"))))</f>
        <v>1</v>
      </c>
      <c r="J296" s="95" t="str">
        <f aca="true" t="shared" si="259" ref="J296:J302">IF(E296&lt;=20,"1",IF(E296&lt;=49.9,"3",IF(E296&lt;=100,"6",IF(E296&gt;100,"10"))))</f>
        <v>1</v>
      </c>
      <c r="K296" s="95" t="str">
        <f aca="true" t="shared" si="260" ref="K296:K302">IF(F296&gt;=6.5,"1",IF(F296&gt;=4.6,"3",IF(F296&gt;=2,"6",IF(F296&gt;=0,"10"))))</f>
        <v>10</v>
      </c>
      <c r="L296" s="95" t="str">
        <f aca="true" t="shared" si="261" ref="L296:L302">IF(G296&lt;=0.5,"1",IF(G296&lt;1,"3",IF(G296&lt;=3,"6",IF(G296&gt;=3,"10"))))</f>
        <v>1</v>
      </c>
      <c r="M296" s="147"/>
      <c r="N296" s="150"/>
      <c r="O296" s="92"/>
      <c r="P296" s="139" t="s">
        <v>17</v>
      </c>
      <c r="Q296" s="139" t="s">
        <v>17</v>
      </c>
      <c r="R296" s="139" t="s">
        <v>17</v>
      </c>
      <c r="S296" s="140" t="s">
        <v>17</v>
      </c>
      <c r="T296" s="99" t="s">
        <v>17</v>
      </c>
      <c r="U296" s="95" t="s">
        <v>17</v>
      </c>
      <c r="V296" s="95" t="s">
        <v>17</v>
      </c>
      <c r="W296" s="95" t="s">
        <v>17</v>
      </c>
      <c r="X296" s="95" t="s">
        <v>17</v>
      </c>
      <c r="Y296" s="147"/>
      <c r="Z296" s="150"/>
      <c r="AA296" s="92"/>
      <c r="AB296" s="93"/>
      <c r="AC296" s="93"/>
      <c r="AD296" s="93"/>
      <c r="AE296" s="93"/>
      <c r="AF296" s="99">
        <f t="shared" si="252"/>
        <v>3.25</v>
      </c>
      <c r="AG296" s="95" t="str">
        <f t="shared" si="253"/>
        <v>1</v>
      </c>
      <c r="AH296" s="95" t="str">
        <f t="shared" si="254"/>
        <v>1</v>
      </c>
      <c r="AI296" s="95" t="str">
        <f t="shared" si="255"/>
        <v>10</v>
      </c>
      <c r="AJ296" s="95" t="str">
        <f t="shared" si="256"/>
        <v>1</v>
      </c>
      <c r="AK296" s="147"/>
      <c r="AL296" s="150"/>
      <c r="AM296" s="92"/>
      <c r="AN296" s="139"/>
      <c r="AO296" s="139"/>
      <c r="AP296" s="139"/>
      <c r="AQ296" s="140"/>
      <c r="AR296" s="99" t="s">
        <v>17</v>
      </c>
      <c r="AS296" s="95" t="s">
        <v>17</v>
      </c>
      <c r="AT296" s="95" t="s">
        <v>17</v>
      </c>
      <c r="AU296" s="95" t="s">
        <v>17</v>
      </c>
      <c r="AV296" s="95" t="s">
        <v>17</v>
      </c>
      <c r="AW296" s="147"/>
      <c r="AX296" s="150"/>
      <c r="AY296" s="92"/>
      <c r="AZ296" s="93"/>
      <c r="BA296" s="93"/>
      <c r="BB296" s="93"/>
      <c r="BC296" s="93"/>
      <c r="BD296" s="99">
        <f t="shared" si="242"/>
        <v>3.25</v>
      </c>
      <c r="BE296" s="95" t="str">
        <f t="shared" si="243"/>
        <v>1</v>
      </c>
      <c r="BF296" s="95" t="str">
        <f t="shared" si="244"/>
        <v>1</v>
      </c>
      <c r="BG296" s="95" t="str">
        <f t="shared" si="245"/>
        <v>10</v>
      </c>
      <c r="BH296" s="95" t="str">
        <f t="shared" si="246"/>
        <v>1</v>
      </c>
      <c r="BI296" s="147"/>
      <c r="BJ296" s="150"/>
      <c r="BK296" s="92"/>
      <c r="BL296" s="93"/>
      <c r="BM296" s="93"/>
      <c r="BN296" s="93"/>
      <c r="BO296" s="93"/>
      <c r="BP296" s="99">
        <f t="shared" si="247"/>
        <v>3.25</v>
      </c>
      <c r="BQ296" s="95" t="str">
        <f t="shared" si="248"/>
        <v>1</v>
      </c>
      <c r="BR296" s="95" t="str">
        <f t="shared" si="249"/>
        <v>1</v>
      </c>
      <c r="BS296" s="95" t="str">
        <f t="shared" si="250"/>
        <v>10</v>
      </c>
      <c r="BT296" s="95" t="str">
        <f t="shared" si="251"/>
        <v>1</v>
      </c>
    </row>
    <row r="297" spans="1:72" ht="16.5">
      <c r="A297" s="147"/>
      <c r="B297" s="150"/>
      <c r="C297" s="135"/>
      <c r="D297" s="139"/>
      <c r="E297" s="139"/>
      <c r="F297" s="139"/>
      <c r="G297" s="140"/>
      <c r="H297" s="99">
        <f t="shared" si="257"/>
        <v>3.25</v>
      </c>
      <c r="I297" s="95" t="str">
        <f t="shared" si="258"/>
        <v>1</v>
      </c>
      <c r="J297" s="95" t="str">
        <f t="shared" si="259"/>
        <v>1</v>
      </c>
      <c r="K297" s="95" t="str">
        <f t="shared" si="260"/>
        <v>10</v>
      </c>
      <c r="L297" s="95" t="str">
        <f t="shared" si="261"/>
        <v>1</v>
      </c>
      <c r="M297" s="147"/>
      <c r="N297" s="150"/>
      <c r="O297" s="135"/>
      <c r="P297" s="139" t="s">
        <v>17</v>
      </c>
      <c r="Q297" s="139" t="s">
        <v>17</v>
      </c>
      <c r="R297" s="139" t="s">
        <v>17</v>
      </c>
      <c r="S297" s="140" t="s">
        <v>17</v>
      </c>
      <c r="T297" s="99" t="s">
        <v>17</v>
      </c>
      <c r="U297" s="95" t="s">
        <v>17</v>
      </c>
      <c r="V297" s="95" t="s">
        <v>17</v>
      </c>
      <c r="W297" s="95" t="s">
        <v>17</v>
      </c>
      <c r="X297" s="95" t="s">
        <v>17</v>
      </c>
      <c r="Y297" s="147"/>
      <c r="Z297" s="150"/>
      <c r="AA297" s="135"/>
      <c r="AB297" s="139"/>
      <c r="AC297" s="139"/>
      <c r="AD297" s="139"/>
      <c r="AE297" s="140"/>
      <c r="AF297" s="99">
        <f t="shared" si="252"/>
        <v>3.25</v>
      </c>
      <c r="AG297" s="95" t="str">
        <f t="shared" si="253"/>
        <v>1</v>
      </c>
      <c r="AH297" s="95" t="str">
        <f t="shared" si="254"/>
        <v>1</v>
      </c>
      <c r="AI297" s="95" t="str">
        <f t="shared" si="255"/>
        <v>10</v>
      </c>
      <c r="AJ297" s="95" t="str">
        <f t="shared" si="256"/>
        <v>1</v>
      </c>
      <c r="AK297" s="147"/>
      <c r="AL297" s="150"/>
      <c r="AM297" s="135"/>
      <c r="AN297" s="139"/>
      <c r="AO297" s="139"/>
      <c r="AP297" s="139"/>
      <c r="AQ297" s="140"/>
      <c r="AR297" s="99" t="s">
        <v>17</v>
      </c>
      <c r="AS297" s="95" t="s">
        <v>17</v>
      </c>
      <c r="AT297" s="95" t="s">
        <v>17</v>
      </c>
      <c r="AU297" s="95" t="s">
        <v>17</v>
      </c>
      <c r="AV297" s="95" t="s">
        <v>17</v>
      </c>
      <c r="AW297" s="147"/>
      <c r="AX297" s="150"/>
      <c r="AY297" s="135"/>
      <c r="AZ297" s="139"/>
      <c r="BA297" s="139"/>
      <c r="BB297" s="139"/>
      <c r="BC297" s="140"/>
      <c r="BD297" s="99">
        <f t="shared" si="242"/>
        <v>3.25</v>
      </c>
      <c r="BE297" s="95" t="str">
        <f t="shared" si="243"/>
        <v>1</v>
      </c>
      <c r="BF297" s="95" t="str">
        <f t="shared" si="244"/>
        <v>1</v>
      </c>
      <c r="BG297" s="95" t="str">
        <f t="shared" si="245"/>
        <v>10</v>
      </c>
      <c r="BH297" s="95" t="str">
        <f t="shared" si="246"/>
        <v>1</v>
      </c>
      <c r="BI297" s="147"/>
      <c r="BJ297" s="150"/>
      <c r="BK297" s="135"/>
      <c r="BL297" s="139"/>
      <c r="BM297" s="139"/>
      <c r="BN297" s="139"/>
      <c r="BO297" s="140"/>
      <c r="BP297" s="99">
        <f t="shared" si="247"/>
        <v>3.25</v>
      </c>
      <c r="BQ297" s="95" t="str">
        <f t="shared" si="248"/>
        <v>1</v>
      </c>
      <c r="BR297" s="95" t="str">
        <f t="shared" si="249"/>
        <v>1</v>
      </c>
      <c r="BS297" s="95" t="str">
        <f t="shared" si="250"/>
        <v>10</v>
      </c>
      <c r="BT297" s="95" t="str">
        <f t="shared" si="251"/>
        <v>1</v>
      </c>
    </row>
    <row r="298" spans="1:72" ht="16.5">
      <c r="A298" s="147"/>
      <c r="B298" s="150"/>
      <c r="C298" s="135"/>
      <c r="D298" s="141"/>
      <c r="E298" s="141"/>
      <c r="F298" s="141"/>
      <c r="G298" s="141"/>
      <c r="H298" s="99">
        <f t="shared" si="257"/>
        <v>3.25</v>
      </c>
      <c r="I298" s="95" t="str">
        <f t="shared" si="258"/>
        <v>1</v>
      </c>
      <c r="J298" s="95" t="str">
        <f t="shared" si="259"/>
        <v>1</v>
      </c>
      <c r="K298" s="95" t="str">
        <f t="shared" si="260"/>
        <v>10</v>
      </c>
      <c r="L298" s="95" t="str">
        <f t="shared" si="261"/>
        <v>1</v>
      </c>
      <c r="M298" s="147"/>
      <c r="N298" s="150"/>
      <c r="O298" s="135"/>
      <c r="P298" s="139" t="s">
        <v>17</v>
      </c>
      <c r="Q298" s="139" t="s">
        <v>17</v>
      </c>
      <c r="R298" s="139" t="s">
        <v>17</v>
      </c>
      <c r="S298" s="140" t="s">
        <v>17</v>
      </c>
      <c r="T298" s="99" t="s">
        <v>17</v>
      </c>
      <c r="U298" s="95" t="s">
        <v>17</v>
      </c>
      <c r="V298" s="95" t="s">
        <v>17</v>
      </c>
      <c r="W298" s="95" t="s">
        <v>17</v>
      </c>
      <c r="X298" s="95" t="s">
        <v>17</v>
      </c>
      <c r="Y298" s="147"/>
      <c r="Z298" s="150"/>
      <c r="AA298" s="135"/>
      <c r="AB298" s="141"/>
      <c r="AC298" s="141"/>
      <c r="AD298" s="141"/>
      <c r="AE298" s="141"/>
      <c r="AF298" s="99">
        <f t="shared" si="252"/>
        <v>3.25</v>
      </c>
      <c r="AG298" s="95" t="str">
        <f t="shared" si="253"/>
        <v>1</v>
      </c>
      <c r="AH298" s="95" t="str">
        <f t="shared" si="254"/>
        <v>1</v>
      </c>
      <c r="AI298" s="95" t="str">
        <f t="shared" si="255"/>
        <v>10</v>
      </c>
      <c r="AJ298" s="95" t="str">
        <f t="shared" si="256"/>
        <v>1</v>
      </c>
      <c r="AK298" s="147"/>
      <c r="AL298" s="150"/>
      <c r="AM298" s="135"/>
      <c r="AN298" s="139"/>
      <c r="AO298" s="139"/>
      <c r="AP298" s="139"/>
      <c r="AQ298" s="140"/>
      <c r="AR298" s="99" t="s">
        <v>17</v>
      </c>
      <c r="AS298" s="95" t="s">
        <v>17</v>
      </c>
      <c r="AT298" s="95" t="s">
        <v>17</v>
      </c>
      <c r="AU298" s="95" t="s">
        <v>17</v>
      </c>
      <c r="AV298" s="95" t="s">
        <v>17</v>
      </c>
      <c r="AW298" s="147"/>
      <c r="AX298" s="150"/>
      <c r="AY298" s="135"/>
      <c r="AZ298" s="141"/>
      <c r="BA298" s="141"/>
      <c r="BB298" s="141"/>
      <c r="BC298" s="141"/>
      <c r="BD298" s="99">
        <f t="shared" si="242"/>
        <v>3.25</v>
      </c>
      <c r="BE298" s="95" t="str">
        <f t="shared" si="243"/>
        <v>1</v>
      </c>
      <c r="BF298" s="95" t="str">
        <f t="shared" si="244"/>
        <v>1</v>
      </c>
      <c r="BG298" s="95" t="str">
        <f t="shared" si="245"/>
        <v>10</v>
      </c>
      <c r="BH298" s="95" t="str">
        <f t="shared" si="246"/>
        <v>1</v>
      </c>
      <c r="BI298" s="147"/>
      <c r="BJ298" s="150"/>
      <c r="BK298" s="135"/>
      <c r="BL298" s="141"/>
      <c r="BM298" s="141"/>
      <c r="BN298" s="141"/>
      <c r="BO298" s="141"/>
      <c r="BP298" s="99">
        <f t="shared" si="247"/>
        <v>3.25</v>
      </c>
      <c r="BQ298" s="95" t="str">
        <f t="shared" si="248"/>
        <v>1</v>
      </c>
      <c r="BR298" s="95" t="str">
        <f t="shared" si="249"/>
        <v>1</v>
      </c>
      <c r="BS298" s="95" t="str">
        <f t="shared" si="250"/>
        <v>10</v>
      </c>
      <c r="BT298" s="95" t="str">
        <f t="shared" si="251"/>
        <v>1</v>
      </c>
    </row>
    <row r="299" spans="1:72" ht="16.5">
      <c r="A299" s="147"/>
      <c r="B299" s="150"/>
      <c r="C299" s="122"/>
      <c r="D299" s="93"/>
      <c r="E299" s="93"/>
      <c r="F299" s="93"/>
      <c r="G299" s="93"/>
      <c r="H299" s="99">
        <f t="shared" si="257"/>
        <v>3.25</v>
      </c>
      <c r="I299" s="95" t="str">
        <f t="shared" si="258"/>
        <v>1</v>
      </c>
      <c r="J299" s="95" t="str">
        <f t="shared" si="259"/>
        <v>1</v>
      </c>
      <c r="K299" s="95" t="str">
        <f t="shared" si="260"/>
        <v>10</v>
      </c>
      <c r="L299" s="95" t="str">
        <f t="shared" si="261"/>
        <v>1</v>
      </c>
      <c r="M299" s="147"/>
      <c r="N299" s="150"/>
      <c r="O299" s="122"/>
      <c r="P299" s="139" t="s">
        <v>17</v>
      </c>
      <c r="Q299" s="139" t="s">
        <v>17</v>
      </c>
      <c r="R299" s="139" t="s">
        <v>17</v>
      </c>
      <c r="S299" s="140" t="s">
        <v>17</v>
      </c>
      <c r="T299" s="99" t="s">
        <v>17</v>
      </c>
      <c r="U299" s="95" t="s">
        <v>17</v>
      </c>
      <c r="V299" s="95" t="s">
        <v>17</v>
      </c>
      <c r="W299" s="95" t="s">
        <v>17</v>
      </c>
      <c r="X299" s="95" t="s">
        <v>17</v>
      </c>
      <c r="Y299" s="147"/>
      <c r="Z299" s="150"/>
      <c r="AA299" s="122"/>
      <c r="AB299" s="93"/>
      <c r="AC299" s="93"/>
      <c r="AD299" s="93"/>
      <c r="AE299" s="93"/>
      <c r="AF299" s="99">
        <f t="shared" si="252"/>
        <v>3.25</v>
      </c>
      <c r="AG299" s="95" t="str">
        <f t="shared" si="253"/>
        <v>1</v>
      </c>
      <c r="AH299" s="95" t="str">
        <f t="shared" si="254"/>
        <v>1</v>
      </c>
      <c r="AI299" s="95" t="str">
        <f t="shared" si="255"/>
        <v>10</v>
      </c>
      <c r="AJ299" s="95" t="str">
        <f t="shared" si="256"/>
        <v>1</v>
      </c>
      <c r="AK299" s="147"/>
      <c r="AL299" s="150"/>
      <c r="AM299" s="122"/>
      <c r="AN299" s="139"/>
      <c r="AO299" s="139"/>
      <c r="AP299" s="139"/>
      <c r="AQ299" s="140"/>
      <c r="AR299" s="99" t="s">
        <v>17</v>
      </c>
      <c r="AS299" s="95" t="s">
        <v>17</v>
      </c>
      <c r="AT299" s="95" t="s">
        <v>17</v>
      </c>
      <c r="AU299" s="95" t="s">
        <v>17</v>
      </c>
      <c r="AV299" s="95" t="s">
        <v>17</v>
      </c>
      <c r="AW299" s="147"/>
      <c r="AX299" s="150"/>
      <c r="AY299" s="122"/>
      <c r="AZ299" s="93"/>
      <c r="BA299" s="93"/>
      <c r="BB299" s="93"/>
      <c r="BC299" s="93"/>
      <c r="BD299" s="99">
        <f t="shared" si="242"/>
        <v>3.25</v>
      </c>
      <c r="BE299" s="95" t="str">
        <f t="shared" si="243"/>
        <v>1</v>
      </c>
      <c r="BF299" s="95" t="str">
        <f t="shared" si="244"/>
        <v>1</v>
      </c>
      <c r="BG299" s="95" t="str">
        <f t="shared" si="245"/>
        <v>10</v>
      </c>
      <c r="BH299" s="95" t="str">
        <f t="shared" si="246"/>
        <v>1</v>
      </c>
      <c r="BI299" s="147"/>
      <c r="BJ299" s="150"/>
      <c r="BK299" s="122"/>
      <c r="BL299" s="93"/>
      <c r="BM299" s="93"/>
      <c r="BN299" s="93"/>
      <c r="BO299" s="93"/>
      <c r="BP299" s="99">
        <f t="shared" si="247"/>
        <v>3.25</v>
      </c>
      <c r="BQ299" s="95" t="str">
        <f t="shared" si="248"/>
        <v>1</v>
      </c>
      <c r="BR299" s="95" t="str">
        <f t="shared" si="249"/>
        <v>1</v>
      </c>
      <c r="BS299" s="95" t="str">
        <f t="shared" si="250"/>
        <v>10</v>
      </c>
      <c r="BT299" s="95" t="str">
        <f t="shared" si="251"/>
        <v>1</v>
      </c>
    </row>
    <row r="300" spans="1:72" ht="19.5" customHeight="1">
      <c r="A300" s="147"/>
      <c r="B300" s="150"/>
      <c r="C300" s="122"/>
      <c r="D300" s="144"/>
      <c r="E300" s="144"/>
      <c r="F300" s="144"/>
      <c r="G300" s="144"/>
      <c r="H300" s="99">
        <f t="shared" si="257"/>
        <v>3.25</v>
      </c>
      <c r="I300" s="95" t="str">
        <f t="shared" si="258"/>
        <v>1</v>
      </c>
      <c r="J300" s="95" t="str">
        <f t="shared" si="259"/>
        <v>1</v>
      </c>
      <c r="K300" s="95" t="str">
        <f t="shared" si="260"/>
        <v>10</v>
      </c>
      <c r="L300" s="95" t="str">
        <f t="shared" si="261"/>
        <v>1</v>
      </c>
      <c r="M300" s="147"/>
      <c r="N300" s="150"/>
      <c r="O300" s="122"/>
      <c r="P300" s="139" t="s">
        <v>17</v>
      </c>
      <c r="Q300" s="139" t="s">
        <v>17</v>
      </c>
      <c r="R300" s="139" t="s">
        <v>17</v>
      </c>
      <c r="S300" s="140" t="s">
        <v>17</v>
      </c>
      <c r="T300" s="99" t="s">
        <v>17</v>
      </c>
      <c r="U300" s="95" t="s">
        <v>17</v>
      </c>
      <c r="V300" s="95" t="s">
        <v>17</v>
      </c>
      <c r="W300" s="95" t="s">
        <v>17</v>
      </c>
      <c r="X300" s="95" t="s">
        <v>17</v>
      </c>
      <c r="Y300" s="147"/>
      <c r="Z300" s="150"/>
      <c r="AA300" s="122"/>
      <c r="AB300" s="144"/>
      <c r="AC300" s="144"/>
      <c r="AD300" s="144"/>
      <c r="AE300" s="144"/>
      <c r="AF300" s="99">
        <v>2.75</v>
      </c>
      <c r="AG300" s="95" t="s">
        <v>13</v>
      </c>
      <c r="AH300" s="95" t="s">
        <v>12</v>
      </c>
      <c r="AI300" s="95" t="s">
        <v>14</v>
      </c>
      <c r="AJ300" s="95" t="s">
        <v>14</v>
      </c>
      <c r="AK300" s="147"/>
      <c r="AL300" s="150"/>
      <c r="AM300" s="122"/>
      <c r="AN300" s="139"/>
      <c r="AO300" s="139"/>
      <c r="AP300" s="139"/>
      <c r="AQ300" s="140"/>
      <c r="AR300" s="99" t="s">
        <v>17</v>
      </c>
      <c r="AS300" s="95" t="s">
        <v>17</v>
      </c>
      <c r="AT300" s="95" t="s">
        <v>17</v>
      </c>
      <c r="AU300" s="95" t="s">
        <v>17</v>
      </c>
      <c r="AV300" s="95" t="s">
        <v>17</v>
      </c>
      <c r="AW300" s="147"/>
      <c r="AX300" s="150"/>
      <c r="AY300" s="122"/>
      <c r="AZ300" s="144"/>
      <c r="BA300" s="144"/>
      <c r="BB300" s="144"/>
      <c r="BC300" s="144"/>
      <c r="BD300" s="99">
        <v>2.75</v>
      </c>
      <c r="BE300" s="95" t="s">
        <v>13</v>
      </c>
      <c r="BF300" s="95" t="s">
        <v>12</v>
      </c>
      <c r="BG300" s="95" t="s">
        <v>14</v>
      </c>
      <c r="BH300" s="95" t="s">
        <v>14</v>
      </c>
      <c r="BI300" s="147"/>
      <c r="BJ300" s="150"/>
      <c r="BK300" s="122"/>
      <c r="BL300" s="144"/>
      <c r="BM300" s="144"/>
      <c r="BN300" s="144"/>
      <c r="BO300" s="144"/>
      <c r="BP300" s="99">
        <f t="shared" si="247"/>
        <v>3.25</v>
      </c>
      <c r="BQ300" s="95" t="str">
        <f t="shared" si="248"/>
        <v>1</v>
      </c>
      <c r="BR300" s="95" t="str">
        <f t="shared" si="249"/>
        <v>1</v>
      </c>
      <c r="BS300" s="95" t="str">
        <f t="shared" si="250"/>
        <v>10</v>
      </c>
      <c r="BT300" s="95" t="str">
        <f t="shared" si="251"/>
        <v>1</v>
      </c>
    </row>
    <row r="301" spans="1:72" ht="16.5">
      <c r="A301" s="147"/>
      <c r="B301" s="150"/>
      <c r="C301" s="122"/>
      <c r="D301" s="143"/>
      <c r="E301" s="143"/>
      <c r="F301" s="143"/>
      <c r="G301" s="143"/>
      <c r="H301" s="99">
        <f t="shared" si="257"/>
        <v>3.25</v>
      </c>
      <c r="I301" s="95" t="str">
        <f t="shared" si="258"/>
        <v>1</v>
      </c>
      <c r="J301" s="95" t="str">
        <f t="shared" si="259"/>
        <v>1</v>
      </c>
      <c r="K301" s="95" t="str">
        <f t="shared" si="260"/>
        <v>10</v>
      </c>
      <c r="L301" s="95" t="str">
        <f t="shared" si="261"/>
        <v>1</v>
      </c>
      <c r="M301" s="147"/>
      <c r="N301" s="150"/>
      <c r="O301" s="122"/>
      <c r="P301" s="139" t="s">
        <v>17</v>
      </c>
      <c r="Q301" s="139" t="s">
        <v>17</v>
      </c>
      <c r="R301" s="139" t="s">
        <v>17</v>
      </c>
      <c r="S301" s="140" t="s">
        <v>17</v>
      </c>
      <c r="T301" s="99" t="s">
        <v>17</v>
      </c>
      <c r="U301" s="95" t="s">
        <v>17</v>
      </c>
      <c r="V301" s="95" t="s">
        <v>17</v>
      </c>
      <c r="W301" s="95" t="s">
        <v>17</v>
      </c>
      <c r="X301" s="95" t="s">
        <v>17</v>
      </c>
      <c r="Y301" s="147"/>
      <c r="Z301" s="150"/>
      <c r="AA301" s="122"/>
      <c r="AB301" s="143"/>
      <c r="AC301" s="143"/>
      <c r="AD301" s="143"/>
      <c r="AE301" s="143"/>
      <c r="AF301" s="99">
        <v>5</v>
      </c>
      <c r="AG301" s="95" t="s">
        <v>13</v>
      </c>
      <c r="AH301" s="95" t="s">
        <v>12</v>
      </c>
      <c r="AI301" s="95" t="s">
        <v>14</v>
      </c>
      <c r="AJ301" s="95" t="s">
        <v>11</v>
      </c>
      <c r="AK301" s="147"/>
      <c r="AL301" s="150"/>
      <c r="AM301" s="122"/>
      <c r="AN301" s="139"/>
      <c r="AO301" s="139"/>
      <c r="AP301" s="139"/>
      <c r="AQ301" s="140"/>
      <c r="AR301" s="99" t="s">
        <v>17</v>
      </c>
      <c r="AS301" s="95" t="s">
        <v>17</v>
      </c>
      <c r="AT301" s="95" t="s">
        <v>17</v>
      </c>
      <c r="AU301" s="95" t="s">
        <v>17</v>
      </c>
      <c r="AV301" s="95" t="s">
        <v>17</v>
      </c>
      <c r="AW301" s="147"/>
      <c r="AX301" s="150"/>
      <c r="AY301" s="122"/>
      <c r="AZ301" s="143"/>
      <c r="BA301" s="143"/>
      <c r="BB301" s="143"/>
      <c r="BC301" s="143"/>
      <c r="BD301" s="99">
        <v>4</v>
      </c>
      <c r="BE301" s="95" t="s">
        <v>13</v>
      </c>
      <c r="BF301" s="95" t="s">
        <v>12</v>
      </c>
      <c r="BG301" s="95" t="s">
        <v>14</v>
      </c>
      <c r="BH301" s="95" t="s">
        <v>13</v>
      </c>
      <c r="BI301" s="147"/>
      <c r="BJ301" s="150"/>
      <c r="BK301" s="122"/>
      <c r="BL301" s="143"/>
      <c r="BM301" s="143"/>
      <c r="BN301" s="143"/>
      <c r="BO301" s="143"/>
      <c r="BP301" s="99">
        <f t="shared" si="247"/>
        <v>3.25</v>
      </c>
      <c r="BQ301" s="95" t="str">
        <f t="shared" si="248"/>
        <v>1</v>
      </c>
      <c r="BR301" s="95" t="str">
        <f t="shared" si="249"/>
        <v>1</v>
      </c>
      <c r="BS301" s="95" t="str">
        <f t="shared" si="250"/>
        <v>10</v>
      </c>
      <c r="BT301" s="95" t="str">
        <f t="shared" si="251"/>
        <v>1</v>
      </c>
    </row>
    <row r="302" spans="1:72" ht="17.25" thickBot="1">
      <c r="A302" s="148"/>
      <c r="B302" s="151"/>
      <c r="C302" s="124"/>
      <c r="D302" s="145"/>
      <c r="E302" s="145"/>
      <c r="F302" s="145"/>
      <c r="G302" s="145"/>
      <c r="H302" s="127">
        <f t="shared" si="257"/>
        <v>3.25</v>
      </c>
      <c r="I302" s="128" t="str">
        <f t="shared" si="258"/>
        <v>1</v>
      </c>
      <c r="J302" s="128" t="str">
        <f t="shared" si="259"/>
        <v>1</v>
      </c>
      <c r="K302" s="95" t="str">
        <f t="shared" si="260"/>
        <v>10</v>
      </c>
      <c r="L302" s="95" t="str">
        <f t="shared" si="261"/>
        <v>1</v>
      </c>
      <c r="M302" s="148"/>
      <c r="N302" s="151"/>
      <c r="O302" s="124"/>
      <c r="P302" s="139" t="s">
        <v>17</v>
      </c>
      <c r="Q302" s="139" t="s">
        <v>17</v>
      </c>
      <c r="R302" s="139" t="s">
        <v>17</v>
      </c>
      <c r="S302" s="140" t="s">
        <v>17</v>
      </c>
      <c r="T302" s="99" t="s">
        <v>17</v>
      </c>
      <c r="U302" s="95" t="s">
        <v>17</v>
      </c>
      <c r="V302" s="95" t="s">
        <v>17</v>
      </c>
      <c r="W302" s="95" t="s">
        <v>17</v>
      </c>
      <c r="X302" s="95" t="s">
        <v>17</v>
      </c>
      <c r="Y302" s="148"/>
      <c r="Z302" s="151"/>
      <c r="AA302" s="124"/>
      <c r="AB302" s="145"/>
      <c r="AC302" s="145"/>
      <c r="AD302" s="145"/>
      <c r="AE302" s="145"/>
      <c r="AF302" s="127">
        <f>(AG302+AH302+AI302+AJ302)/4</f>
        <v>3.25</v>
      </c>
      <c r="AG302" s="128" t="str">
        <f>IF(AB302&lt;=3,"1",IF(AB302&lt;5,"3",IF(AB302&lt;=15,"6",IF(AB302&gt;15,"10"))))</f>
        <v>1</v>
      </c>
      <c r="AH302" s="128" t="str">
        <f>IF(AC302&lt;=20,"1",IF(AC302&lt;=49.9,"3",IF(AC302&lt;=100,"6",IF(AC302&gt;100,"10"))))</f>
        <v>1</v>
      </c>
      <c r="AI302" s="95" t="str">
        <f>IF(AD302&gt;=6.5,"1",IF(AD302&gt;=4.6,"3",IF(AD302&gt;=2,"6",IF(AD302&gt;=0,"10"))))</f>
        <v>10</v>
      </c>
      <c r="AJ302" s="95" t="str">
        <f>IF(AE302&lt;=0.5,"1",IF(AE302&lt;1,"3",IF(AE302&lt;=3,"6",IF(AE302&gt;=3,"10"))))</f>
        <v>1</v>
      </c>
      <c r="AK302" s="148"/>
      <c r="AL302" s="151"/>
      <c r="AM302" s="124"/>
      <c r="AN302" s="139"/>
      <c r="AO302" s="139"/>
      <c r="AP302" s="139"/>
      <c r="AQ302" s="140"/>
      <c r="AR302" s="99" t="s">
        <v>17</v>
      </c>
      <c r="AS302" s="95" t="s">
        <v>17</v>
      </c>
      <c r="AT302" s="95" t="s">
        <v>17</v>
      </c>
      <c r="AU302" s="95" t="s">
        <v>17</v>
      </c>
      <c r="AV302" s="95" t="s">
        <v>17</v>
      </c>
      <c r="AW302" s="148"/>
      <c r="AX302" s="151"/>
      <c r="AY302" s="124"/>
      <c r="AZ302" s="145"/>
      <c r="BA302" s="145"/>
      <c r="BB302" s="145"/>
      <c r="BC302" s="145"/>
      <c r="BD302" s="99">
        <f>(BE302+BF302+BG302+BH302)/4</f>
        <v>3.25</v>
      </c>
      <c r="BE302" s="128" t="str">
        <f>IF(AZ302&lt;=3,"1",IF(AZ302&lt;5,"3",IF(AZ302&lt;=15,"6",IF(AZ302&gt;15,"10"))))</f>
        <v>1</v>
      </c>
      <c r="BF302" s="128" t="str">
        <f>IF(BA302&lt;=20,"1",IF(BA302&lt;=49.9,"3",IF(BA302&lt;=100,"6",IF(BA302&gt;100,"10"))))</f>
        <v>1</v>
      </c>
      <c r="BG302" s="95" t="str">
        <f>IF(BB302&gt;=6.5,"1",IF(BB302&gt;=4.6,"3",IF(BB302&gt;=2,"6",IF(BB302&gt;=0,"10"))))</f>
        <v>10</v>
      </c>
      <c r="BH302" s="95" t="str">
        <f>IF(BC302&lt;=0.5,"1",IF(BC302&lt;1,"3",IF(BC302&lt;=3,"6",IF(BC302&gt;=3,"10"))))</f>
        <v>1</v>
      </c>
      <c r="BI302" s="148"/>
      <c r="BJ302" s="151"/>
      <c r="BK302" s="124"/>
      <c r="BL302" s="145"/>
      <c r="BM302" s="145"/>
      <c r="BN302" s="145"/>
      <c r="BO302" s="145"/>
      <c r="BP302" s="127">
        <f t="shared" si="247"/>
        <v>3.25</v>
      </c>
      <c r="BQ302" s="128" t="str">
        <f t="shared" si="248"/>
        <v>1</v>
      </c>
      <c r="BR302" s="128" t="str">
        <f t="shared" si="249"/>
        <v>1</v>
      </c>
      <c r="BS302" s="95" t="str">
        <f t="shared" si="250"/>
        <v>10</v>
      </c>
      <c r="BT302" s="95" t="str">
        <f t="shared" si="251"/>
        <v>1</v>
      </c>
    </row>
    <row r="303" spans="1:72" ht="18" thickBot="1" thickTop="1">
      <c r="A303" s="104">
        <v>113</v>
      </c>
      <c r="B303" s="105" t="s">
        <v>10</v>
      </c>
      <c r="C303" s="106" t="s">
        <v>15</v>
      </c>
      <c r="D303" s="107">
        <f>AVERAGE(D291:D302)</f>
        <v>42.675</v>
      </c>
      <c r="E303" s="107">
        <f>AVERAGE(E291:E302)</f>
        <v>17.3</v>
      </c>
      <c r="F303" s="107">
        <f>AVERAGE(F291:F302)</f>
        <v>6.324999999999999</v>
      </c>
      <c r="G303" s="107">
        <f>AVERAGE(G291:G302)</f>
        <v>22.099999999999998</v>
      </c>
      <c r="H303" s="107">
        <f>AVERAGE(H291:H302)</f>
        <v>4.166666666666667</v>
      </c>
      <c r="I303" s="125" t="str">
        <f>IF(D303&lt;3,"1",IF(D303&lt;5,"3",IF(D303&lt;=15,"6",IF(D303&gt;15,"10"))))</f>
        <v>10</v>
      </c>
      <c r="J303" s="125" t="str">
        <f>IF(E303&lt;20,"1",IF(E303&lt;=49,"3",IF(E303&lt;=100,"6",IF(E303&gt;100,"10"))))</f>
        <v>1</v>
      </c>
      <c r="K303" s="109" t="str">
        <f>IF(F303&gt;6.5,"1",IF(F303&gt;=4.6,"3",IF(F303&gt;=2,"6",IF(F303&gt;=0,"10"))))</f>
        <v>3</v>
      </c>
      <c r="L303" s="109" t="str">
        <f>IF(G303&lt;0.5,"1",IF(G303&lt;1,"3",IF(G303&lt;=3,"6",IF(G303&gt;=3,"10"))))</f>
        <v>10</v>
      </c>
      <c r="M303" s="104">
        <v>111</v>
      </c>
      <c r="N303" s="105" t="s">
        <v>10</v>
      </c>
      <c r="O303" s="106" t="s">
        <v>15</v>
      </c>
      <c r="P303" s="107" t="e">
        <f>AVERAGE(P291:P302)</f>
        <v>#DIV/0!</v>
      </c>
      <c r="Q303" s="107" t="e">
        <f>AVERAGE(Q291:Q302)</f>
        <v>#DIV/0!</v>
      </c>
      <c r="R303" s="107" t="e">
        <f>AVERAGE(R291:R302)</f>
        <v>#DIV/0!</v>
      </c>
      <c r="S303" s="107" t="e">
        <f>AVERAGE(S291:S302)</f>
        <v>#DIV/0!</v>
      </c>
      <c r="T303" s="107" t="e">
        <f>AVERAGE(T291:T302)</f>
        <v>#DIV/0!</v>
      </c>
      <c r="U303" s="125" t="e">
        <f>IF(P303&lt;3,"1",IF(P303&lt;5,"3",IF(P303&lt;=15,"6",IF(P303&gt;15,"10"))))</f>
        <v>#DIV/0!</v>
      </c>
      <c r="V303" s="125" t="e">
        <f>IF(Q303&lt;20,"1",IF(Q303&lt;=49,"3",IF(Q303&lt;=100,"6",IF(Q303&gt;100,"10"))))</f>
        <v>#DIV/0!</v>
      </c>
      <c r="W303" s="109" t="e">
        <f>IF(R303&gt;6.5,"1",IF(R303&gt;=4.6,"3",IF(R303&gt;=2,"6",IF(R303&gt;=0,"10"))))</f>
        <v>#DIV/0!</v>
      </c>
      <c r="X303" s="109" t="e">
        <f>IF(S303&lt;0.5,"1",IF(S303&lt;1,"3",IF(S303&lt;=3,"6",IF(S303&gt;=3,"10"))))</f>
        <v>#DIV/0!</v>
      </c>
      <c r="Y303" s="104">
        <v>113</v>
      </c>
      <c r="Z303" s="105" t="s">
        <v>10</v>
      </c>
      <c r="AA303" s="106" t="s">
        <v>15</v>
      </c>
      <c r="AB303" s="107">
        <f>AVERAGE(AB291:AB302)</f>
        <v>61.27499999999999</v>
      </c>
      <c r="AC303" s="107">
        <f>AVERAGE(AC291:AC302)</f>
        <v>25.675</v>
      </c>
      <c r="AD303" s="107">
        <f>AVERAGE(AD291:AD302)</f>
        <v>6.675</v>
      </c>
      <c r="AE303" s="107">
        <f>AVERAGE(AE291:AE302)</f>
        <v>29.925</v>
      </c>
      <c r="AF303" s="107">
        <f>AVERAGE(AF291:AF302)</f>
        <v>4.229166666666667</v>
      </c>
      <c r="AG303" s="125" t="str">
        <f>IF(AB303&lt;3,"1",IF(AB303&lt;5,"3",IF(AB303&lt;=15,"6",IF(AB303&gt;15,"10"))))</f>
        <v>10</v>
      </c>
      <c r="AH303" s="125" t="str">
        <f>IF(AC303&lt;20,"1",IF(AC303&lt;=49,"3",IF(AC303&lt;=100,"6",IF(AC303&gt;100,"10"))))</f>
        <v>3</v>
      </c>
      <c r="AI303" s="109" t="str">
        <f>IF(AD303&gt;6.5,"1",IF(AD303&gt;=4.6,"3",IF(AD303&gt;=2,"6",IF(AD303&gt;=0,"10"))))</f>
        <v>1</v>
      </c>
      <c r="AJ303" s="109" t="str">
        <f>IF(AE303&lt;0.5,"1",IF(AE303&lt;1,"3",IF(AE303&lt;=3,"6",IF(AE303&gt;=3,"10"))))</f>
        <v>10</v>
      </c>
      <c r="AK303" s="104">
        <v>111</v>
      </c>
      <c r="AL303" s="105" t="s">
        <v>10</v>
      </c>
      <c r="AM303" s="106" t="s">
        <v>15</v>
      </c>
      <c r="AN303" s="107" t="e">
        <f>AVERAGE(AN291:AN302)</f>
        <v>#DIV/0!</v>
      </c>
      <c r="AO303" s="107" t="e">
        <f>AVERAGE(AO291:AO302)</f>
        <v>#DIV/0!</v>
      </c>
      <c r="AP303" s="107" t="e">
        <f>AVERAGE(AP291:AP302)</f>
        <v>#DIV/0!</v>
      </c>
      <c r="AQ303" s="107" t="e">
        <f>AVERAGE(AQ291:AQ302)</f>
        <v>#DIV/0!</v>
      </c>
      <c r="AR303" s="107" t="e">
        <f>AVERAGE(AR291:AR302)</f>
        <v>#DIV/0!</v>
      </c>
      <c r="AS303" s="125" t="e">
        <f>IF(AN303&lt;3,"1",IF(AN303&lt;5,"3",IF(AN303&lt;=15,"6",IF(AN303&gt;15,"10"))))</f>
        <v>#DIV/0!</v>
      </c>
      <c r="AT303" s="125" t="e">
        <f>IF(AO303&lt;20,"1",IF(AO303&lt;=49,"3",IF(AO303&lt;=100,"6",IF(AO303&gt;100,"10"))))</f>
        <v>#DIV/0!</v>
      </c>
      <c r="AU303" s="109" t="e">
        <f>IF(AP303&gt;6.5,"1",IF(AP303&gt;=4.6,"3",IF(AP303&gt;=2,"6",IF(AP303&gt;=0,"10"))))</f>
        <v>#DIV/0!</v>
      </c>
      <c r="AV303" s="109" t="e">
        <f>IF(AQ303&lt;0.5,"1",IF(AQ303&lt;1,"3",IF(AQ303&lt;=3,"6",IF(AQ303&gt;=3,"10"))))</f>
        <v>#DIV/0!</v>
      </c>
      <c r="AW303" s="104">
        <v>113</v>
      </c>
      <c r="AX303" s="105" t="s">
        <v>10</v>
      </c>
      <c r="AY303" s="106" t="s">
        <v>15</v>
      </c>
      <c r="AZ303" s="107">
        <f>AVERAGE(AZ291:AZ302)</f>
        <v>138.075</v>
      </c>
      <c r="BA303" s="107">
        <f>AVERAGE(BA291:BA302)</f>
        <v>19.625</v>
      </c>
      <c r="BB303" s="107">
        <f>AVERAGE(BB291:BB302)</f>
        <v>7.275</v>
      </c>
      <c r="BC303" s="107">
        <f>AVERAGE(BC291:BC302)</f>
        <v>0.695</v>
      </c>
      <c r="BD303" s="107">
        <f>AVERAGE(BD291:BD302)</f>
        <v>3.3541666666666665</v>
      </c>
      <c r="BE303" s="125" t="str">
        <f>IF(AZ303&lt;3,"1",IF(AZ303&lt;5,"3",IF(AZ303&lt;=15,"6",IF(AZ303&gt;15,"10"))))</f>
        <v>10</v>
      </c>
      <c r="BF303" s="125" t="str">
        <f>IF(BA303&lt;20,"1",IF(BA303&lt;=49,"3",IF(BA303&lt;=100,"6",IF(BA303&gt;100,"10"))))</f>
        <v>1</v>
      </c>
      <c r="BG303" s="109" t="str">
        <f>IF(BB303&gt;6.5,"1",IF(BB303&gt;=4.6,"3",IF(BB303&gt;=2,"6",IF(BB303&gt;=0,"10"))))</f>
        <v>1</v>
      </c>
      <c r="BH303" s="109" t="str">
        <f>IF(BC303&lt;0.5,"1",IF(BC303&lt;1,"3",IF(BC303&lt;=3,"6",IF(BC303&gt;=3,"10"))))</f>
        <v>3</v>
      </c>
      <c r="BI303" s="104">
        <v>113</v>
      </c>
      <c r="BJ303" s="105" t="s">
        <v>10</v>
      </c>
      <c r="BK303" s="106" t="s">
        <v>15</v>
      </c>
      <c r="BL303" s="107">
        <f>AVERAGE(BL291:BL302)</f>
        <v>90.225</v>
      </c>
      <c r="BM303" s="107">
        <f>AVERAGE(BM291:BM302)</f>
        <v>22.125</v>
      </c>
      <c r="BN303" s="107">
        <f>AVERAGE(BN291:BN302)</f>
        <v>5.925</v>
      </c>
      <c r="BO303" s="107">
        <f>AVERAGE(BO291:BO302)</f>
        <v>25.2</v>
      </c>
      <c r="BP303" s="107">
        <f>AVERAGE(BP291:BP302)</f>
        <v>4.25</v>
      </c>
      <c r="BQ303" s="125" t="str">
        <f>IF(BL303&lt;3,"1",IF(BL303&lt;5,"3",IF(BL303&lt;=15,"6",IF(BL303&gt;15,"10"))))</f>
        <v>10</v>
      </c>
      <c r="BR303" s="125" t="str">
        <f>IF(BM303&lt;20,"1",IF(BM303&lt;=49,"3",IF(BM303&lt;=100,"6",IF(BM303&gt;100,"10"))))</f>
        <v>3</v>
      </c>
      <c r="BS303" s="109" t="str">
        <f>IF(BN303&gt;6.5,"1",IF(BN303&gt;=4.6,"3",IF(BN303&gt;=2,"6",IF(BN303&gt;=0,"10"))))</f>
        <v>3</v>
      </c>
      <c r="BT303" s="109" t="str">
        <f>IF(BO303&lt;0.5,"1",IF(BO303&lt;1,"3",IF(BO303&lt;=3,"6",IF(BO303&gt;=3,"10"))))</f>
        <v>10</v>
      </c>
    </row>
    <row r="304" spans="13:24" ht="17.25" thickTop="1">
      <c r="M304" s="75"/>
      <c r="N304" s="2"/>
      <c r="O304" s="76"/>
      <c r="P304" s="2"/>
      <c r="Q304" s="2"/>
      <c r="R304" s="2"/>
      <c r="S304" s="2"/>
      <c r="T304" s="2"/>
      <c r="U304" s="2"/>
      <c r="V304" s="2"/>
      <c r="W304" s="2"/>
      <c r="X304" s="2"/>
    </row>
    <row r="305" spans="13:24" ht="16.5">
      <c r="M305" s="75"/>
      <c r="N305" s="2"/>
      <c r="O305" s="76"/>
      <c r="P305" s="2"/>
      <c r="Q305" s="2"/>
      <c r="R305" s="2"/>
      <c r="S305" s="2"/>
      <c r="T305" s="2"/>
      <c r="U305" s="2"/>
      <c r="V305" s="2"/>
      <c r="W305" s="2"/>
      <c r="X305" s="2"/>
    </row>
    <row r="306" spans="13:24" ht="16.5">
      <c r="M306" s="75"/>
      <c r="N306" s="2"/>
      <c r="O306" s="76"/>
      <c r="P306" s="2"/>
      <c r="Q306" s="2"/>
      <c r="R306" s="2"/>
      <c r="S306" s="2"/>
      <c r="T306" s="2"/>
      <c r="U306" s="2"/>
      <c r="V306" s="2"/>
      <c r="W306" s="2"/>
      <c r="X306" s="2"/>
    </row>
    <row r="307" spans="13:24" ht="16.5">
      <c r="M307" s="75"/>
      <c r="N307" s="2"/>
      <c r="O307" s="76"/>
      <c r="P307" s="2"/>
      <c r="Q307" s="2"/>
      <c r="R307" s="2"/>
      <c r="S307" s="2"/>
      <c r="T307" s="2"/>
      <c r="U307" s="2"/>
      <c r="V307" s="2"/>
      <c r="W307" s="2"/>
      <c r="X307" s="2"/>
    </row>
    <row r="308" spans="13:24" ht="16.5">
      <c r="M308" s="75"/>
      <c r="N308" s="2"/>
      <c r="O308" s="76"/>
      <c r="P308" s="2"/>
      <c r="Q308" s="2"/>
      <c r="R308" s="2"/>
      <c r="S308" s="2"/>
      <c r="T308" s="2"/>
      <c r="U308" s="2"/>
      <c r="V308" s="2"/>
      <c r="W308" s="2"/>
      <c r="X308" s="2"/>
    </row>
    <row r="309" spans="13:24" ht="16.5">
      <c r="M309" s="75"/>
      <c r="N309" s="2"/>
      <c r="O309" s="76"/>
      <c r="P309" s="2"/>
      <c r="Q309" s="2"/>
      <c r="R309" s="2"/>
      <c r="S309" s="2"/>
      <c r="T309" s="2"/>
      <c r="U309" s="2"/>
      <c r="V309" s="2"/>
      <c r="W309" s="2"/>
      <c r="X309" s="2"/>
    </row>
    <row r="310" spans="13:24" ht="16.5">
      <c r="M310" s="75"/>
      <c r="N310" s="2"/>
      <c r="O310" s="76"/>
      <c r="P310" s="2"/>
      <c r="Q310" s="2"/>
      <c r="R310" s="2"/>
      <c r="S310" s="2"/>
      <c r="T310" s="2"/>
      <c r="U310" s="2"/>
      <c r="V310" s="2"/>
      <c r="W310" s="2"/>
      <c r="X310" s="2"/>
    </row>
    <row r="311" spans="13:24" ht="16.5">
      <c r="M311" s="75"/>
      <c r="N311" s="2"/>
      <c r="O311" s="76"/>
      <c r="P311" s="2"/>
      <c r="Q311" s="2"/>
      <c r="R311" s="2"/>
      <c r="S311" s="2"/>
      <c r="T311" s="2"/>
      <c r="U311" s="2"/>
      <c r="V311" s="2"/>
      <c r="W311" s="2"/>
      <c r="X311" s="2"/>
    </row>
    <row r="312" spans="13:24" ht="16.5">
      <c r="M312" s="75"/>
      <c r="N312" s="2"/>
      <c r="O312" s="76"/>
      <c r="P312" s="2"/>
      <c r="Q312" s="2"/>
      <c r="R312" s="2"/>
      <c r="S312" s="2"/>
      <c r="T312" s="2"/>
      <c r="U312" s="2"/>
      <c r="V312" s="2"/>
      <c r="W312" s="2"/>
      <c r="X312" s="2"/>
    </row>
    <row r="313" spans="13:24" ht="16.5">
      <c r="M313" s="75"/>
      <c r="N313" s="2"/>
      <c r="O313" s="76"/>
      <c r="P313" s="2"/>
      <c r="Q313" s="2"/>
      <c r="R313" s="2"/>
      <c r="S313" s="2"/>
      <c r="T313" s="2"/>
      <c r="U313" s="2"/>
      <c r="V313" s="2"/>
      <c r="W313" s="2"/>
      <c r="X313" s="2"/>
    </row>
    <row r="314" spans="13:24" ht="16.5">
      <c r="M314" s="75"/>
      <c r="N314" s="2"/>
      <c r="O314" s="76"/>
      <c r="P314" s="2"/>
      <c r="Q314" s="2"/>
      <c r="R314" s="2"/>
      <c r="S314" s="2"/>
      <c r="T314" s="2"/>
      <c r="U314" s="2"/>
      <c r="V314" s="2"/>
      <c r="W314" s="2"/>
      <c r="X314" s="2"/>
    </row>
    <row r="315" spans="13:24" ht="16.5">
      <c r="M315" s="75"/>
      <c r="N315" s="2"/>
      <c r="O315" s="76"/>
      <c r="P315" s="2"/>
      <c r="Q315" s="2"/>
      <c r="R315" s="2"/>
      <c r="S315" s="2"/>
      <c r="T315" s="2"/>
      <c r="U315" s="2"/>
      <c r="V315" s="2"/>
      <c r="W315" s="2"/>
      <c r="X315" s="2"/>
    </row>
    <row r="316" spans="13:24" ht="16.5">
      <c r="M316" s="75"/>
      <c r="N316" s="2"/>
      <c r="O316" s="76"/>
      <c r="P316" s="2"/>
      <c r="Q316" s="2"/>
      <c r="R316" s="2"/>
      <c r="S316" s="2"/>
      <c r="T316" s="2"/>
      <c r="U316" s="2"/>
      <c r="V316" s="2"/>
      <c r="W316" s="2"/>
      <c r="X316" s="2"/>
    </row>
    <row r="317" spans="13:24" ht="16.5">
      <c r="M317" s="75"/>
      <c r="N317" s="2"/>
      <c r="O317" s="76"/>
      <c r="P317" s="2"/>
      <c r="Q317" s="2"/>
      <c r="R317" s="2"/>
      <c r="S317" s="2"/>
      <c r="T317" s="2"/>
      <c r="U317" s="2"/>
      <c r="V317" s="2"/>
      <c r="W317" s="2"/>
      <c r="X317" s="2"/>
    </row>
    <row r="318" spans="13:24" ht="16.5">
      <c r="M318" s="75"/>
      <c r="N318" s="2"/>
      <c r="O318" s="76"/>
      <c r="P318" s="2"/>
      <c r="Q318" s="2"/>
      <c r="R318" s="2"/>
      <c r="S318" s="2"/>
      <c r="T318" s="2"/>
      <c r="U318" s="2"/>
      <c r="V318" s="2"/>
      <c r="W318" s="2"/>
      <c r="X318" s="2"/>
    </row>
    <row r="319" spans="13:24" ht="16.5">
      <c r="M319" s="75"/>
      <c r="N319" s="2"/>
      <c r="O319" s="76"/>
      <c r="P319" s="2"/>
      <c r="Q319" s="2"/>
      <c r="R319" s="2"/>
      <c r="S319" s="2"/>
      <c r="T319" s="2"/>
      <c r="U319" s="2"/>
      <c r="V319" s="2"/>
      <c r="W319" s="2"/>
      <c r="X319" s="2"/>
    </row>
    <row r="320" spans="13:24" ht="16.5">
      <c r="M320" s="75"/>
      <c r="N320" s="2"/>
      <c r="O320" s="76"/>
      <c r="P320" s="2"/>
      <c r="Q320" s="2"/>
      <c r="R320" s="2"/>
      <c r="S320" s="2"/>
      <c r="T320" s="2"/>
      <c r="U320" s="2"/>
      <c r="V320" s="2"/>
      <c r="W320" s="2"/>
      <c r="X320" s="2"/>
    </row>
    <row r="321" spans="13:24" ht="16.5">
      <c r="M321" s="75"/>
      <c r="N321" s="2"/>
      <c r="O321" s="76"/>
      <c r="P321" s="2"/>
      <c r="Q321" s="2"/>
      <c r="R321" s="2"/>
      <c r="S321" s="2"/>
      <c r="T321" s="2"/>
      <c r="U321" s="2"/>
      <c r="V321" s="2"/>
      <c r="W321" s="2"/>
      <c r="X321" s="2"/>
    </row>
    <row r="322" spans="13:24" ht="16.5">
      <c r="M322" s="75"/>
      <c r="N322" s="2"/>
      <c r="O322" s="76"/>
      <c r="P322" s="2"/>
      <c r="Q322" s="2"/>
      <c r="R322" s="2"/>
      <c r="S322" s="2"/>
      <c r="T322" s="2"/>
      <c r="U322" s="2"/>
      <c r="V322" s="2"/>
      <c r="W322" s="2"/>
      <c r="X322" s="2"/>
    </row>
    <row r="323" spans="13:24" ht="16.5">
      <c r="M323" s="75"/>
      <c r="N323" s="2"/>
      <c r="O323" s="76"/>
      <c r="P323" s="2"/>
      <c r="Q323" s="2"/>
      <c r="R323" s="2"/>
      <c r="S323" s="2"/>
      <c r="T323" s="2"/>
      <c r="U323" s="2"/>
      <c r="V323" s="2"/>
      <c r="W323" s="2"/>
      <c r="X323" s="2"/>
    </row>
    <row r="324" spans="13:24" ht="16.5">
      <c r="M324" s="75"/>
      <c r="N324" s="2"/>
      <c r="O324" s="76"/>
      <c r="P324" s="2"/>
      <c r="Q324" s="2"/>
      <c r="R324" s="2"/>
      <c r="S324" s="2"/>
      <c r="T324" s="2"/>
      <c r="U324" s="2"/>
      <c r="V324" s="2"/>
      <c r="W324" s="2"/>
      <c r="X324" s="2"/>
    </row>
    <row r="325" spans="13:24" ht="16.5">
      <c r="M325" s="75"/>
      <c r="N325" s="2"/>
      <c r="O325" s="76"/>
      <c r="P325" s="2"/>
      <c r="Q325" s="2"/>
      <c r="R325" s="2"/>
      <c r="S325" s="2"/>
      <c r="T325" s="2"/>
      <c r="U325" s="2"/>
      <c r="V325" s="2"/>
      <c r="W325" s="2"/>
      <c r="X325" s="2"/>
    </row>
    <row r="326" spans="13:24" ht="16.5">
      <c r="M326" s="75"/>
      <c r="N326" s="2"/>
      <c r="O326" s="76"/>
      <c r="P326" s="2"/>
      <c r="Q326" s="2"/>
      <c r="R326" s="2"/>
      <c r="S326" s="2"/>
      <c r="T326" s="2"/>
      <c r="U326" s="2"/>
      <c r="V326" s="2"/>
      <c r="W326" s="2"/>
      <c r="X326" s="2"/>
    </row>
    <row r="327" spans="13:24" ht="16.5">
      <c r="M327" s="75"/>
      <c r="N327" s="2"/>
      <c r="O327" s="76"/>
      <c r="P327" s="2"/>
      <c r="Q327" s="2"/>
      <c r="R327" s="2"/>
      <c r="S327" s="2"/>
      <c r="T327" s="2"/>
      <c r="U327" s="2"/>
      <c r="V327" s="2"/>
      <c r="W327" s="2"/>
      <c r="X327" s="2"/>
    </row>
    <row r="328" spans="13:24" ht="16.5">
      <c r="M328" s="75"/>
      <c r="N328" s="2"/>
      <c r="O328" s="76"/>
      <c r="P328" s="2"/>
      <c r="Q328" s="2"/>
      <c r="R328" s="2"/>
      <c r="S328" s="2"/>
      <c r="T328" s="2"/>
      <c r="U328" s="2"/>
      <c r="V328" s="2"/>
      <c r="W328" s="2"/>
      <c r="X328" s="2"/>
    </row>
    <row r="329" spans="13:24" ht="16.5">
      <c r="M329" s="75"/>
      <c r="N329" s="2"/>
      <c r="O329" s="76"/>
      <c r="P329" s="2"/>
      <c r="Q329" s="2"/>
      <c r="R329" s="2"/>
      <c r="S329" s="2"/>
      <c r="T329" s="2"/>
      <c r="U329" s="2"/>
      <c r="V329" s="2"/>
      <c r="W329" s="2"/>
      <c r="X329" s="2"/>
    </row>
    <row r="330" spans="13:24" ht="16.5">
      <c r="M330" s="75"/>
      <c r="N330" s="2"/>
      <c r="O330" s="76"/>
      <c r="P330" s="2"/>
      <c r="Q330" s="2"/>
      <c r="R330" s="2"/>
      <c r="S330" s="2"/>
      <c r="T330" s="2"/>
      <c r="U330" s="2"/>
      <c r="V330" s="2"/>
      <c r="W330" s="2"/>
      <c r="X330" s="2"/>
    </row>
    <row r="331" spans="13:24" ht="16.5">
      <c r="M331" s="75"/>
      <c r="N331" s="2"/>
      <c r="O331" s="76"/>
      <c r="P331" s="2"/>
      <c r="Q331" s="2"/>
      <c r="R331" s="2"/>
      <c r="S331" s="2"/>
      <c r="T331" s="2"/>
      <c r="U331" s="2"/>
      <c r="V331" s="2"/>
      <c r="W331" s="2"/>
      <c r="X331" s="2"/>
    </row>
    <row r="332" spans="13:24" ht="16.5">
      <c r="M332" s="75"/>
      <c r="N332" s="2"/>
      <c r="O332" s="76"/>
      <c r="P332" s="2"/>
      <c r="Q332" s="2"/>
      <c r="R332" s="2"/>
      <c r="S332" s="2"/>
      <c r="T332" s="2"/>
      <c r="U332" s="2"/>
      <c r="V332" s="2"/>
      <c r="W332" s="2"/>
      <c r="X332" s="2"/>
    </row>
    <row r="333" spans="13:24" ht="16.5">
      <c r="M333" s="75"/>
      <c r="N333" s="2"/>
      <c r="O333" s="76"/>
      <c r="P333" s="2"/>
      <c r="Q333" s="2"/>
      <c r="R333" s="2"/>
      <c r="S333" s="2"/>
      <c r="T333" s="2"/>
      <c r="U333" s="2"/>
      <c r="V333" s="2"/>
      <c r="W333" s="2"/>
      <c r="X333" s="2"/>
    </row>
    <row r="334" spans="13:24" ht="16.5">
      <c r="M334" s="75"/>
      <c r="N334" s="2"/>
      <c r="O334" s="76"/>
      <c r="P334" s="2"/>
      <c r="Q334" s="2"/>
      <c r="R334" s="2"/>
      <c r="S334" s="2"/>
      <c r="T334" s="2"/>
      <c r="U334" s="2"/>
      <c r="V334" s="2"/>
      <c r="W334" s="2"/>
      <c r="X334" s="2"/>
    </row>
    <row r="335" spans="13:24" ht="16.5">
      <c r="M335" s="75"/>
      <c r="N335" s="2"/>
      <c r="O335" s="76"/>
      <c r="P335" s="2"/>
      <c r="Q335" s="2"/>
      <c r="R335" s="2"/>
      <c r="S335" s="2"/>
      <c r="T335" s="2"/>
      <c r="U335" s="2"/>
      <c r="V335" s="2"/>
      <c r="W335" s="2"/>
      <c r="X335" s="2"/>
    </row>
    <row r="336" spans="13:24" ht="16.5">
      <c r="M336" s="75"/>
      <c r="N336" s="2"/>
      <c r="O336" s="76"/>
      <c r="P336" s="2"/>
      <c r="Q336" s="2"/>
      <c r="R336" s="2"/>
      <c r="S336" s="2"/>
      <c r="T336" s="2"/>
      <c r="U336" s="2"/>
      <c r="V336" s="2"/>
      <c r="W336" s="2"/>
      <c r="X336" s="2"/>
    </row>
    <row r="337" spans="13:24" ht="16.5">
      <c r="M337" s="75"/>
      <c r="N337" s="2"/>
      <c r="O337" s="76"/>
      <c r="P337" s="2"/>
      <c r="Q337" s="2"/>
      <c r="R337" s="2"/>
      <c r="S337" s="2"/>
      <c r="T337" s="2"/>
      <c r="U337" s="2"/>
      <c r="V337" s="2"/>
      <c r="W337" s="2"/>
      <c r="X337" s="2"/>
    </row>
    <row r="338" spans="13:24" ht="16.5">
      <c r="M338" s="75"/>
      <c r="N338" s="2"/>
      <c r="O338" s="76"/>
      <c r="P338" s="2"/>
      <c r="Q338" s="2"/>
      <c r="R338" s="2"/>
      <c r="S338" s="2"/>
      <c r="T338" s="2"/>
      <c r="U338" s="2"/>
      <c r="V338" s="2"/>
      <c r="W338" s="2"/>
      <c r="X338" s="2"/>
    </row>
    <row r="339" spans="13:24" ht="16.5">
      <c r="M339" s="75"/>
      <c r="N339" s="2"/>
      <c r="O339" s="76"/>
      <c r="P339" s="2"/>
      <c r="Q339" s="2"/>
      <c r="R339" s="2"/>
      <c r="S339" s="2"/>
      <c r="T339" s="2"/>
      <c r="U339" s="2"/>
      <c r="V339" s="2"/>
      <c r="W339" s="2"/>
      <c r="X339" s="2"/>
    </row>
    <row r="340" spans="13:24" ht="16.5">
      <c r="M340" s="75"/>
      <c r="N340" s="2"/>
      <c r="O340" s="76"/>
      <c r="P340" s="2"/>
      <c r="Q340" s="2"/>
      <c r="R340" s="2"/>
      <c r="S340" s="2"/>
      <c r="T340" s="2"/>
      <c r="U340" s="2"/>
      <c r="V340" s="2"/>
      <c r="W340" s="2"/>
      <c r="X340" s="2"/>
    </row>
    <row r="341" spans="13:24" ht="16.5">
      <c r="M341" s="75"/>
      <c r="N341" s="2"/>
      <c r="O341" s="76"/>
      <c r="P341" s="2"/>
      <c r="Q341" s="2"/>
      <c r="R341" s="2"/>
      <c r="S341" s="2"/>
      <c r="T341" s="2"/>
      <c r="U341" s="2"/>
      <c r="V341" s="2"/>
      <c r="W341" s="2"/>
      <c r="X341" s="2"/>
    </row>
    <row r="342" spans="13:24" ht="16.5">
      <c r="M342" s="75"/>
      <c r="N342" s="2"/>
      <c r="O342" s="76"/>
      <c r="P342" s="2"/>
      <c r="Q342" s="2"/>
      <c r="R342" s="2"/>
      <c r="S342" s="2"/>
      <c r="T342" s="2"/>
      <c r="U342" s="2"/>
      <c r="V342" s="2"/>
      <c r="W342" s="2"/>
      <c r="X342" s="2"/>
    </row>
    <row r="343" spans="13:24" ht="16.5">
      <c r="M343" s="75"/>
      <c r="N343" s="2"/>
      <c r="O343" s="76"/>
      <c r="P343" s="2"/>
      <c r="Q343" s="2"/>
      <c r="R343" s="2"/>
      <c r="S343" s="2"/>
      <c r="T343" s="2"/>
      <c r="U343" s="2"/>
      <c r="V343" s="2"/>
      <c r="W343" s="2"/>
      <c r="X343" s="2"/>
    </row>
    <row r="344" spans="13:24" ht="16.5">
      <c r="M344" s="75"/>
      <c r="N344" s="2"/>
      <c r="O344" s="76"/>
      <c r="P344" s="2"/>
      <c r="Q344" s="2"/>
      <c r="R344" s="2"/>
      <c r="S344" s="2"/>
      <c r="T344" s="2"/>
      <c r="U344" s="2"/>
      <c r="V344" s="2"/>
      <c r="W344" s="2"/>
      <c r="X344" s="2"/>
    </row>
    <row r="345" spans="13:24" ht="16.5">
      <c r="M345" s="75"/>
      <c r="N345" s="2"/>
      <c r="O345" s="76"/>
      <c r="P345" s="2"/>
      <c r="Q345" s="2"/>
      <c r="R345" s="2"/>
      <c r="S345" s="2"/>
      <c r="T345" s="2"/>
      <c r="U345" s="2"/>
      <c r="V345" s="2"/>
      <c r="W345" s="2"/>
      <c r="X345" s="2"/>
    </row>
    <row r="346" spans="13:24" ht="16.5">
      <c r="M346" s="75"/>
      <c r="N346" s="2"/>
      <c r="O346" s="76"/>
      <c r="P346" s="2"/>
      <c r="Q346" s="2"/>
      <c r="R346" s="2"/>
      <c r="S346" s="2"/>
      <c r="T346" s="2"/>
      <c r="U346" s="2"/>
      <c r="V346" s="2"/>
      <c r="W346" s="2"/>
      <c r="X346" s="2"/>
    </row>
    <row r="347" spans="13:24" ht="16.5">
      <c r="M347" s="75"/>
      <c r="N347" s="2"/>
      <c r="O347" s="76"/>
      <c r="P347" s="2"/>
      <c r="Q347" s="2"/>
      <c r="R347" s="2"/>
      <c r="S347" s="2"/>
      <c r="T347" s="2"/>
      <c r="U347" s="2"/>
      <c r="V347" s="2"/>
      <c r="W347" s="2"/>
      <c r="X347" s="2"/>
    </row>
    <row r="348" spans="13:24" ht="16.5">
      <c r="M348" s="75"/>
      <c r="N348" s="2"/>
      <c r="O348" s="76"/>
      <c r="P348" s="2"/>
      <c r="Q348" s="2"/>
      <c r="R348" s="2"/>
      <c r="S348" s="2"/>
      <c r="T348" s="2"/>
      <c r="U348" s="2"/>
      <c r="V348" s="2"/>
      <c r="W348" s="2"/>
      <c r="X348" s="2"/>
    </row>
    <row r="349" spans="13:24" ht="16.5">
      <c r="M349" s="75"/>
      <c r="N349" s="2"/>
      <c r="O349" s="76"/>
      <c r="P349" s="2"/>
      <c r="Q349" s="2"/>
      <c r="R349" s="2"/>
      <c r="S349" s="2"/>
      <c r="T349" s="2"/>
      <c r="U349" s="2"/>
      <c r="V349" s="2"/>
      <c r="W349" s="2"/>
      <c r="X349" s="2"/>
    </row>
    <row r="350" spans="13:24" ht="16.5">
      <c r="M350" s="75"/>
      <c r="N350" s="2"/>
      <c r="O350" s="76"/>
      <c r="P350" s="2"/>
      <c r="Q350" s="2"/>
      <c r="R350" s="2"/>
      <c r="S350" s="2"/>
      <c r="T350" s="2"/>
      <c r="U350" s="2"/>
      <c r="V350" s="2"/>
      <c r="W350" s="2"/>
      <c r="X350" s="2"/>
    </row>
    <row r="351" spans="13:24" ht="16.5">
      <c r="M351" s="75"/>
      <c r="N351" s="2"/>
      <c r="O351" s="76"/>
      <c r="P351" s="2"/>
      <c r="Q351" s="2"/>
      <c r="R351" s="2"/>
      <c r="S351" s="2"/>
      <c r="T351" s="2"/>
      <c r="U351" s="2"/>
      <c r="V351" s="2"/>
      <c r="W351" s="2"/>
      <c r="X351" s="2"/>
    </row>
    <row r="352" spans="13:24" ht="16.5">
      <c r="M352" s="75"/>
      <c r="N352" s="2"/>
      <c r="O352" s="76"/>
      <c r="P352" s="2"/>
      <c r="Q352" s="2"/>
      <c r="R352" s="2"/>
      <c r="S352" s="2"/>
      <c r="T352" s="2"/>
      <c r="U352" s="2"/>
      <c r="V352" s="2"/>
      <c r="W352" s="2"/>
      <c r="X352" s="2"/>
    </row>
    <row r="353" spans="13:24" ht="16.5">
      <c r="M353" s="75"/>
      <c r="N353" s="2"/>
      <c r="O353" s="76"/>
      <c r="P353" s="2"/>
      <c r="Q353" s="2"/>
      <c r="R353" s="2"/>
      <c r="S353" s="2"/>
      <c r="T353" s="2"/>
      <c r="U353" s="2"/>
      <c r="V353" s="2"/>
      <c r="W353" s="2"/>
      <c r="X353" s="2"/>
    </row>
    <row r="354" spans="13:24" ht="16.5">
      <c r="M354" s="75"/>
      <c r="N354" s="2"/>
      <c r="O354" s="76"/>
      <c r="P354" s="2"/>
      <c r="Q354" s="2"/>
      <c r="R354" s="2"/>
      <c r="S354" s="2"/>
      <c r="T354" s="2"/>
      <c r="U354" s="2"/>
      <c r="V354" s="2"/>
      <c r="W354" s="2"/>
      <c r="X354" s="2"/>
    </row>
    <row r="355" spans="13:24" ht="16.5">
      <c r="M355" s="75"/>
      <c r="N355" s="2"/>
      <c r="O355" s="76"/>
      <c r="P355" s="2"/>
      <c r="Q355" s="2"/>
      <c r="R355" s="2"/>
      <c r="S355" s="2"/>
      <c r="T355" s="2"/>
      <c r="U355" s="2"/>
      <c r="V355" s="2"/>
      <c r="W355" s="2"/>
      <c r="X355" s="2"/>
    </row>
    <row r="356" spans="13:24" ht="16.5">
      <c r="M356" s="75"/>
      <c r="N356" s="2"/>
      <c r="O356" s="76"/>
      <c r="P356" s="2"/>
      <c r="Q356" s="2"/>
      <c r="R356" s="2"/>
      <c r="S356" s="2"/>
      <c r="T356" s="2"/>
      <c r="U356" s="2"/>
      <c r="V356" s="2"/>
      <c r="W356" s="2"/>
      <c r="X356" s="2"/>
    </row>
    <row r="357" spans="13:24" ht="16.5">
      <c r="M357" s="75"/>
      <c r="N357" s="2"/>
      <c r="O357" s="76"/>
      <c r="P357" s="2"/>
      <c r="Q357" s="2"/>
      <c r="R357" s="2"/>
      <c r="S357" s="2"/>
      <c r="T357" s="2"/>
      <c r="U357" s="2"/>
      <c r="V357" s="2"/>
      <c r="W357" s="2"/>
      <c r="X357" s="2"/>
    </row>
    <row r="358" spans="13:24" ht="16.5">
      <c r="M358" s="75"/>
      <c r="N358" s="2"/>
      <c r="O358" s="76"/>
      <c r="P358" s="2"/>
      <c r="Q358" s="2"/>
      <c r="R358" s="2"/>
      <c r="S358" s="2"/>
      <c r="T358" s="2"/>
      <c r="U358" s="2"/>
      <c r="V358" s="2"/>
      <c r="W358" s="2"/>
      <c r="X358" s="2"/>
    </row>
    <row r="359" spans="13:24" ht="16.5">
      <c r="M359" s="75"/>
      <c r="N359" s="2"/>
      <c r="O359" s="76"/>
      <c r="P359" s="2"/>
      <c r="Q359" s="2"/>
      <c r="R359" s="2"/>
      <c r="S359" s="2"/>
      <c r="T359" s="2"/>
      <c r="U359" s="2"/>
      <c r="V359" s="2"/>
      <c r="W359" s="2"/>
      <c r="X359" s="2"/>
    </row>
    <row r="360" spans="13:24" ht="16.5">
      <c r="M360" s="75"/>
      <c r="N360" s="2"/>
      <c r="O360" s="76"/>
      <c r="P360" s="2"/>
      <c r="Q360" s="2"/>
      <c r="R360" s="2"/>
      <c r="S360" s="2"/>
      <c r="T360" s="2"/>
      <c r="U360" s="2"/>
      <c r="V360" s="2"/>
      <c r="W360" s="2"/>
      <c r="X360" s="2"/>
    </row>
    <row r="361" spans="13:24" ht="16.5">
      <c r="M361" s="75"/>
      <c r="N361" s="2"/>
      <c r="O361" s="76"/>
      <c r="P361" s="2"/>
      <c r="Q361" s="2"/>
      <c r="R361" s="2"/>
      <c r="S361" s="2"/>
      <c r="T361" s="2"/>
      <c r="U361" s="2"/>
      <c r="V361" s="2"/>
      <c r="W361" s="2"/>
      <c r="X361" s="2"/>
    </row>
    <row r="362" spans="13:24" ht="16.5">
      <c r="M362" s="75"/>
      <c r="N362" s="2"/>
      <c r="O362" s="76"/>
      <c r="P362" s="2"/>
      <c r="Q362" s="2"/>
      <c r="R362" s="2"/>
      <c r="S362" s="2"/>
      <c r="T362" s="2"/>
      <c r="U362" s="2"/>
      <c r="V362" s="2"/>
      <c r="W362" s="2"/>
      <c r="X362" s="2"/>
    </row>
    <row r="363" spans="13:24" ht="16.5">
      <c r="M363" s="75"/>
      <c r="N363" s="2"/>
      <c r="O363" s="76"/>
      <c r="P363" s="2"/>
      <c r="Q363" s="2"/>
      <c r="R363" s="2"/>
      <c r="S363" s="2"/>
      <c r="T363" s="2"/>
      <c r="U363" s="2"/>
      <c r="V363" s="2"/>
      <c r="W363" s="2"/>
      <c r="X363" s="2"/>
    </row>
    <row r="364" spans="13:24" ht="16.5">
      <c r="M364" s="75"/>
      <c r="N364" s="2"/>
      <c r="O364" s="76"/>
      <c r="P364" s="2"/>
      <c r="Q364" s="2"/>
      <c r="R364" s="2"/>
      <c r="S364" s="2"/>
      <c r="T364" s="2"/>
      <c r="U364" s="2"/>
      <c r="V364" s="2"/>
      <c r="W364" s="2"/>
      <c r="X364" s="2"/>
    </row>
    <row r="365" spans="13:24" ht="16.5">
      <c r="M365" s="75"/>
      <c r="N365" s="2"/>
      <c r="O365" s="76"/>
      <c r="P365" s="2"/>
      <c r="Q365" s="2"/>
      <c r="R365" s="2"/>
      <c r="S365" s="2"/>
      <c r="T365" s="2"/>
      <c r="U365" s="2"/>
      <c r="V365" s="2"/>
      <c r="W365" s="2"/>
      <c r="X365" s="2"/>
    </row>
    <row r="366" spans="13:24" ht="16.5">
      <c r="M366" s="75"/>
      <c r="N366" s="2"/>
      <c r="O366" s="76"/>
      <c r="P366" s="2"/>
      <c r="Q366" s="2"/>
      <c r="R366" s="2"/>
      <c r="S366" s="2"/>
      <c r="T366" s="2"/>
      <c r="U366" s="2"/>
      <c r="V366" s="2"/>
      <c r="W366" s="2"/>
      <c r="X366" s="2"/>
    </row>
    <row r="367" spans="13:24" ht="16.5">
      <c r="M367" s="75"/>
      <c r="N367" s="2"/>
      <c r="O367" s="76"/>
      <c r="P367" s="2"/>
      <c r="Q367" s="2"/>
      <c r="R367" s="2"/>
      <c r="S367" s="2"/>
      <c r="T367" s="2"/>
      <c r="U367" s="2"/>
      <c r="V367" s="2"/>
      <c r="W367" s="2"/>
      <c r="X367" s="2"/>
    </row>
    <row r="368" spans="13:24" ht="16.5">
      <c r="M368" s="75"/>
      <c r="N368" s="2"/>
      <c r="O368" s="76"/>
      <c r="P368" s="2"/>
      <c r="Q368" s="2"/>
      <c r="R368" s="2"/>
      <c r="S368" s="2"/>
      <c r="T368" s="2"/>
      <c r="U368" s="2"/>
      <c r="V368" s="2"/>
      <c r="W368" s="2"/>
      <c r="X368" s="2"/>
    </row>
    <row r="369" spans="13:24" ht="16.5">
      <c r="M369" s="75"/>
      <c r="N369" s="2"/>
      <c r="O369" s="76"/>
      <c r="P369" s="2"/>
      <c r="Q369" s="2"/>
      <c r="R369" s="2"/>
      <c r="S369" s="2"/>
      <c r="T369" s="2"/>
      <c r="U369" s="2"/>
      <c r="V369" s="2"/>
      <c r="W369" s="2"/>
      <c r="X369" s="2"/>
    </row>
    <row r="370" spans="13:24" ht="16.5">
      <c r="M370" s="75"/>
      <c r="N370" s="2"/>
      <c r="O370" s="76"/>
      <c r="P370" s="2"/>
      <c r="Q370" s="2"/>
      <c r="R370" s="2"/>
      <c r="S370" s="2"/>
      <c r="T370" s="2"/>
      <c r="U370" s="2"/>
      <c r="V370" s="2"/>
      <c r="W370" s="2"/>
      <c r="X370" s="2"/>
    </row>
    <row r="371" spans="13:24" ht="16.5">
      <c r="M371" s="75"/>
      <c r="N371" s="2"/>
      <c r="O371" s="76"/>
      <c r="P371" s="2"/>
      <c r="Q371" s="2"/>
      <c r="R371" s="2"/>
      <c r="S371" s="2"/>
      <c r="T371" s="2"/>
      <c r="U371" s="2"/>
      <c r="V371" s="2"/>
      <c r="W371" s="2"/>
      <c r="X371" s="2"/>
    </row>
    <row r="372" spans="13:24" ht="16.5">
      <c r="M372" s="75"/>
      <c r="N372" s="2"/>
      <c r="O372" s="76"/>
      <c r="P372" s="2"/>
      <c r="Q372" s="2"/>
      <c r="R372" s="2"/>
      <c r="S372" s="2"/>
      <c r="T372" s="2"/>
      <c r="U372" s="2"/>
      <c r="V372" s="2"/>
      <c r="W372" s="2"/>
      <c r="X372" s="2"/>
    </row>
    <row r="373" spans="13:24" ht="16.5">
      <c r="M373" s="75"/>
      <c r="N373" s="2"/>
      <c r="O373" s="76"/>
      <c r="P373" s="2"/>
      <c r="Q373" s="2"/>
      <c r="R373" s="2"/>
      <c r="S373" s="2"/>
      <c r="T373" s="2"/>
      <c r="U373" s="2"/>
      <c r="V373" s="2"/>
      <c r="W373" s="2"/>
      <c r="X373" s="2"/>
    </row>
    <row r="374" spans="13:24" ht="16.5">
      <c r="M374" s="75"/>
      <c r="N374" s="2"/>
      <c r="O374" s="76"/>
      <c r="P374" s="2"/>
      <c r="Q374" s="2"/>
      <c r="R374" s="2"/>
      <c r="S374" s="2"/>
      <c r="T374" s="2"/>
      <c r="U374" s="2"/>
      <c r="V374" s="2"/>
      <c r="W374" s="2"/>
      <c r="X374" s="2"/>
    </row>
    <row r="375" spans="13:24" ht="16.5">
      <c r="M375" s="75"/>
      <c r="N375" s="2"/>
      <c r="O375" s="76"/>
      <c r="P375" s="2"/>
      <c r="Q375" s="2"/>
      <c r="R375" s="2"/>
      <c r="S375" s="2"/>
      <c r="T375" s="2"/>
      <c r="U375" s="2"/>
      <c r="V375" s="2"/>
      <c r="W375" s="2"/>
      <c r="X375" s="2"/>
    </row>
    <row r="376" spans="13:24" ht="16.5">
      <c r="M376" s="75"/>
      <c r="N376" s="2"/>
      <c r="O376" s="76"/>
      <c r="P376" s="2"/>
      <c r="Q376" s="2"/>
      <c r="R376" s="2"/>
      <c r="S376" s="2"/>
      <c r="T376" s="2"/>
      <c r="U376" s="2"/>
      <c r="V376" s="2"/>
      <c r="W376" s="2"/>
      <c r="X376" s="2"/>
    </row>
    <row r="377" spans="13:24" ht="16.5">
      <c r="M377" s="75"/>
      <c r="N377" s="2"/>
      <c r="O377" s="76"/>
      <c r="P377" s="2"/>
      <c r="Q377" s="2"/>
      <c r="R377" s="2"/>
      <c r="S377" s="2"/>
      <c r="T377" s="2"/>
      <c r="U377" s="2"/>
      <c r="V377" s="2"/>
      <c r="W377" s="2"/>
      <c r="X377" s="2"/>
    </row>
    <row r="378" spans="13:24" ht="16.5">
      <c r="M378" s="75"/>
      <c r="N378" s="2"/>
      <c r="O378" s="76"/>
      <c r="P378" s="2"/>
      <c r="Q378" s="2"/>
      <c r="R378" s="2"/>
      <c r="S378" s="2"/>
      <c r="T378" s="2"/>
      <c r="U378" s="2"/>
      <c r="V378" s="2"/>
      <c r="W378" s="2"/>
      <c r="X378" s="2"/>
    </row>
    <row r="379" spans="13:24" ht="16.5">
      <c r="M379" s="75"/>
      <c r="N379" s="2"/>
      <c r="O379" s="76"/>
      <c r="P379" s="2"/>
      <c r="Q379" s="2"/>
      <c r="R379" s="2"/>
      <c r="S379" s="2"/>
      <c r="T379" s="2"/>
      <c r="U379" s="2"/>
      <c r="V379" s="2"/>
      <c r="W379" s="2"/>
      <c r="X379" s="2"/>
    </row>
    <row r="380" spans="13:24" ht="16.5">
      <c r="M380" s="75"/>
      <c r="N380" s="2"/>
      <c r="O380" s="76"/>
      <c r="P380" s="2"/>
      <c r="Q380" s="2"/>
      <c r="R380" s="2"/>
      <c r="S380" s="2"/>
      <c r="T380" s="2"/>
      <c r="U380" s="2"/>
      <c r="V380" s="2"/>
      <c r="W380" s="2"/>
      <c r="X380" s="2"/>
    </row>
    <row r="381" spans="13:24" ht="16.5">
      <c r="M381" s="75"/>
      <c r="N381" s="2"/>
      <c r="O381" s="76"/>
      <c r="P381" s="2"/>
      <c r="Q381" s="2"/>
      <c r="R381" s="2"/>
      <c r="S381" s="2"/>
      <c r="T381" s="2"/>
      <c r="U381" s="2"/>
      <c r="V381" s="2"/>
      <c r="W381" s="2"/>
      <c r="X381" s="2"/>
    </row>
    <row r="382" spans="13:24" ht="16.5">
      <c r="M382" s="75"/>
      <c r="N382" s="2"/>
      <c r="O382" s="76"/>
      <c r="P382" s="2"/>
      <c r="Q382" s="2"/>
      <c r="R382" s="2"/>
      <c r="S382" s="2"/>
      <c r="T382" s="2"/>
      <c r="U382" s="2"/>
      <c r="V382" s="2"/>
      <c r="W382" s="2"/>
      <c r="X382" s="2"/>
    </row>
    <row r="383" spans="13:24" ht="16.5">
      <c r="M383" s="75"/>
      <c r="N383" s="2"/>
      <c r="O383" s="76"/>
      <c r="P383" s="2"/>
      <c r="Q383" s="2"/>
      <c r="R383" s="2"/>
      <c r="S383" s="2"/>
      <c r="T383" s="2"/>
      <c r="U383" s="2"/>
      <c r="V383" s="2"/>
      <c r="W383" s="2"/>
      <c r="X383" s="2"/>
    </row>
    <row r="384" spans="13:24" ht="16.5">
      <c r="M384" s="75"/>
      <c r="N384" s="2"/>
      <c r="O384" s="76"/>
      <c r="P384" s="2"/>
      <c r="Q384" s="2"/>
      <c r="R384" s="2"/>
      <c r="S384" s="2"/>
      <c r="T384" s="2"/>
      <c r="U384" s="2"/>
      <c r="V384" s="2"/>
      <c r="W384" s="2"/>
      <c r="X384" s="2"/>
    </row>
    <row r="385" spans="13:24" ht="16.5">
      <c r="M385" s="75"/>
      <c r="N385" s="2"/>
      <c r="O385" s="76"/>
      <c r="P385" s="2"/>
      <c r="Q385" s="2"/>
      <c r="R385" s="2"/>
      <c r="S385" s="2"/>
      <c r="T385" s="2"/>
      <c r="U385" s="2"/>
      <c r="V385" s="2"/>
      <c r="W385" s="2"/>
      <c r="X385" s="2"/>
    </row>
    <row r="386" spans="13:24" ht="16.5">
      <c r="M386" s="75"/>
      <c r="N386" s="2"/>
      <c r="O386" s="76"/>
      <c r="P386" s="2"/>
      <c r="Q386" s="2"/>
      <c r="R386" s="2"/>
      <c r="S386" s="2"/>
      <c r="T386" s="2"/>
      <c r="U386" s="2"/>
      <c r="V386" s="2"/>
      <c r="W386" s="2"/>
      <c r="X386" s="2"/>
    </row>
    <row r="387" spans="13:24" ht="16.5">
      <c r="M387" s="75"/>
      <c r="N387" s="2"/>
      <c r="O387" s="76"/>
      <c r="P387" s="2"/>
      <c r="Q387" s="2"/>
      <c r="R387" s="2"/>
      <c r="S387" s="2"/>
      <c r="T387" s="2"/>
      <c r="U387" s="2"/>
      <c r="V387" s="2"/>
      <c r="W387" s="2"/>
      <c r="X387" s="2"/>
    </row>
    <row r="388" spans="13:24" ht="16.5">
      <c r="M388" s="75"/>
      <c r="N388" s="2"/>
      <c r="O388" s="76"/>
      <c r="P388" s="2"/>
      <c r="Q388" s="2"/>
      <c r="R388" s="2"/>
      <c r="S388" s="2"/>
      <c r="T388" s="2"/>
      <c r="U388" s="2"/>
      <c r="V388" s="2"/>
      <c r="W388" s="2"/>
      <c r="X388" s="2"/>
    </row>
    <row r="389" spans="13:24" ht="16.5">
      <c r="M389" s="75"/>
      <c r="N389" s="2"/>
      <c r="O389" s="76"/>
      <c r="P389" s="2"/>
      <c r="Q389" s="2"/>
      <c r="R389" s="2"/>
      <c r="S389" s="2"/>
      <c r="T389" s="2"/>
      <c r="U389" s="2"/>
      <c r="V389" s="2"/>
      <c r="W389" s="2"/>
      <c r="X389" s="2"/>
    </row>
    <row r="390" spans="13:24" ht="16.5">
      <c r="M390" s="75"/>
      <c r="N390" s="2"/>
      <c r="O390" s="76"/>
      <c r="P390" s="2"/>
      <c r="Q390" s="2"/>
      <c r="R390" s="2"/>
      <c r="S390" s="2"/>
      <c r="T390" s="2"/>
      <c r="U390" s="2"/>
      <c r="V390" s="2"/>
      <c r="W390" s="2"/>
      <c r="X390" s="2"/>
    </row>
    <row r="391" spans="13:24" ht="16.5">
      <c r="M391" s="75"/>
      <c r="N391" s="2"/>
      <c r="O391" s="76"/>
      <c r="P391" s="2"/>
      <c r="Q391" s="2"/>
      <c r="R391" s="2"/>
      <c r="S391" s="2"/>
      <c r="T391" s="2"/>
      <c r="U391" s="2"/>
      <c r="V391" s="2"/>
      <c r="W391" s="2"/>
      <c r="X391" s="2"/>
    </row>
    <row r="392" spans="13:24" ht="16.5">
      <c r="M392" s="75"/>
      <c r="N392" s="2"/>
      <c r="O392" s="76"/>
      <c r="P392" s="2"/>
      <c r="Q392" s="2"/>
      <c r="R392" s="2"/>
      <c r="S392" s="2"/>
      <c r="T392" s="2"/>
      <c r="U392" s="2"/>
      <c r="V392" s="2"/>
      <c r="W392" s="2"/>
      <c r="X392" s="2"/>
    </row>
    <row r="393" spans="13:24" ht="16.5">
      <c r="M393" s="75"/>
      <c r="N393" s="2"/>
      <c r="O393" s="76"/>
      <c r="P393" s="2"/>
      <c r="Q393" s="2"/>
      <c r="R393" s="2"/>
      <c r="S393" s="2"/>
      <c r="T393" s="2"/>
      <c r="U393" s="2"/>
      <c r="V393" s="2"/>
      <c r="W393" s="2"/>
      <c r="X393" s="2"/>
    </row>
    <row r="394" spans="13:24" ht="16.5">
      <c r="M394" s="75"/>
      <c r="N394" s="2"/>
      <c r="O394" s="76"/>
      <c r="P394" s="2"/>
      <c r="Q394" s="2"/>
      <c r="R394" s="2"/>
      <c r="S394" s="2"/>
      <c r="T394" s="2"/>
      <c r="U394" s="2"/>
      <c r="V394" s="2"/>
      <c r="W394" s="2"/>
      <c r="X394" s="2"/>
    </row>
    <row r="395" spans="13:24" ht="16.5">
      <c r="M395" s="75"/>
      <c r="N395" s="2"/>
      <c r="O395" s="76"/>
      <c r="P395" s="2"/>
      <c r="Q395" s="2"/>
      <c r="R395" s="2"/>
      <c r="S395" s="2"/>
      <c r="T395" s="2"/>
      <c r="U395" s="2"/>
      <c r="V395" s="2"/>
      <c r="W395" s="2"/>
      <c r="X395" s="2"/>
    </row>
    <row r="396" spans="13:24" ht="16.5">
      <c r="M396" s="75"/>
      <c r="N396" s="2"/>
      <c r="O396" s="76"/>
      <c r="P396" s="2"/>
      <c r="Q396" s="2"/>
      <c r="R396" s="2"/>
      <c r="S396" s="2"/>
      <c r="T396" s="2"/>
      <c r="U396" s="2"/>
      <c r="V396" s="2"/>
      <c r="W396" s="2"/>
      <c r="X396" s="2"/>
    </row>
    <row r="397" spans="13:24" ht="16.5">
      <c r="M397" s="75"/>
      <c r="N397" s="2"/>
      <c r="O397" s="76"/>
      <c r="P397" s="2"/>
      <c r="Q397" s="2"/>
      <c r="R397" s="2"/>
      <c r="S397" s="2"/>
      <c r="T397" s="2"/>
      <c r="U397" s="2"/>
      <c r="V397" s="2"/>
      <c r="W397" s="2"/>
      <c r="X397" s="2"/>
    </row>
    <row r="398" spans="13:24" ht="16.5">
      <c r="M398" s="75"/>
      <c r="N398" s="2"/>
      <c r="O398" s="76"/>
      <c r="P398" s="2"/>
      <c r="Q398" s="2"/>
      <c r="R398" s="2"/>
      <c r="S398" s="2"/>
      <c r="T398" s="2"/>
      <c r="U398" s="2"/>
      <c r="V398" s="2"/>
      <c r="W398" s="2"/>
      <c r="X398" s="2"/>
    </row>
    <row r="399" spans="13:24" ht="16.5">
      <c r="M399" s="75"/>
      <c r="N399" s="2"/>
      <c r="O399" s="76"/>
      <c r="P399" s="2"/>
      <c r="Q399" s="2"/>
      <c r="R399" s="2"/>
      <c r="S399" s="2"/>
      <c r="T399" s="2"/>
      <c r="U399" s="2"/>
      <c r="V399" s="2"/>
      <c r="W399" s="2"/>
      <c r="X399" s="2"/>
    </row>
    <row r="400" spans="13:24" ht="16.5">
      <c r="M400" s="75"/>
      <c r="N400" s="2"/>
      <c r="O400" s="76"/>
      <c r="P400" s="2"/>
      <c r="Q400" s="2"/>
      <c r="R400" s="2"/>
      <c r="S400" s="2"/>
      <c r="T400" s="2"/>
      <c r="U400" s="2"/>
      <c r="V400" s="2"/>
      <c r="W400" s="2"/>
      <c r="X400" s="2"/>
    </row>
    <row r="401" spans="13:24" ht="16.5">
      <c r="M401" s="75"/>
      <c r="N401" s="2"/>
      <c r="O401" s="76"/>
      <c r="P401" s="2"/>
      <c r="Q401" s="2"/>
      <c r="R401" s="2"/>
      <c r="S401" s="2"/>
      <c r="T401" s="2"/>
      <c r="U401" s="2"/>
      <c r="V401" s="2"/>
      <c r="W401" s="2"/>
      <c r="X401" s="2"/>
    </row>
    <row r="402" spans="13:24" ht="16.5">
      <c r="M402" s="75"/>
      <c r="N402" s="2"/>
      <c r="O402" s="76"/>
      <c r="P402" s="2"/>
      <c r="Q402" s="2"/>
      <c r="R402" s="2"/>
      <c r="S402" s="2"/>
      <c r="T402" s="2"/>
      <c r="U402" s="2"/>
      <c r="V402" s="2"/>
      <c r="W402" s="2"/>
      <c r="X402" s="2"/>
    </row>
    <row r="403" spans="13:24" ht="16.5">
      <c r="M403" s="75"/>
      <c r="N403" s="2"/>
      <c r="O403" s="76"/>
      <c r="P403" s="2"/>
      <c r="Q403" s="2"/>
      <c r="R403" s="2"/>
      <c r="S403" s="2"/>
      <c r="T403" s="2"/>
      <c r="U403" s="2"/>
      <c r="V403" s="2"/>
      <c r="W403" s="2"/>
      <c r="X403" s="2"/>
    </row>
    <row r="404" spans="13:24" ht="16.5">
      <c r="M404" s="75"/>
      <c r="N404" s="2"/>
      <c r="O404" s="76"/>
      <c r="P404" s="2"/>
      <c r="Q404" s="2"/>
      <c r="R404" s="2"/>
      <c r="S404" s="2"/>
      <c r="T404" s="2"/>
      <c r="U404" s="2"/>
      <c r="V404" s="2"/>
      <c r="W404" s="2"/>
      <c r="X404" s="2"/>
    </row>
    <row r="405" spans="13:24" ht="16.5">
      <c r="M405" s="75"/>
      <c r="N405" s="2"/>
      <c r="O405" s="76"/>
      <c r="P405" s="2"/>
      <c r="Q405" s="2"/>
      <c r="R405" s="2"/>
      <c r="S405" s="2"/>
      <c r="T405" s="2"/>
      <c r="U405" s="2"/>
      <c r="V405" s="2"/>
      <c r="W405" s="2"/>
      <c r="X405" s="2"/>
    </row>
    <row r="406" spans="13:24" ht="16.5">
      <c r="M406" s="75"/>
      <c r="N406" s="2"/>
      <c r="O406" s="76"/>
      <c r="P406" s="2"/>
      <c r="Q406" s="2"/>
      <c r="R406" s="2"/>
      <c r="S406" s="2"/>
      <c r="T406" s="2"/>
      <c r="U406" s="2"/>
      <c r="V406" s="2"/>
      <c r="W406" s="2"/>
      <c r="X406" s="2"/>
    </row>
    <row r="407" spans="13:24" ht="16.5">
      <c r="M407" s="75"/>
      <c r="N407" s="2"/>
      <c r="O407" s="76"/>
      <c r="P407" s="2"/>
      <c r="Q407" s="2"/>
      <c r="R407" s="2"/>
      <c r="S407" s="2"/>
      <c r="T407" s="2"/>
      <c r="U407" s="2"/>
      <c r="V407" s="2"/>
      <c r="W407" s="2"/>
      <c r="X407" s="2"/>
    </row>
    <row r="408" spans="13:24" ht="16.5">
      <c r="M408" s="75"/>
      <c r="N408" s="2"/>
      <c r="O408" s="76"/>
      <c r="P408" s="2"/>
      <c r="Q408" s="2"/>
      <c r="R408" s="2"/>
      <c r="S408" s="2"/>
      <c r="T408" s="2"/>
      <c r="U408" s="2"/>
      <c r="V408" s="2"/>
      <c r="W408" s="2"/>
      <c r="X408" s="2"/>
    </row>
    <row r="409" spans="13:24" ht="16.5">
      <c r="M409" s="75"/>
      <c r="N409" s="2"/>
      <c r="O409" s="76"/>
      <c r="P409" s="2"/>
      <c r="Q409" s="2"/>
      <c r="R409" s="2"/>
      <c r="S409" s="2"/>
      <c r="T409" s="2"/>
      <c r="U409" s="2"/>
      <c r="V409" s="2"/>
      <c r="W409" s="2"/>
      <c r="X409" s="2"/>
    </row>
    <row r="410" spans="13:24" ht="16.5">
      <c r="M410" s="75"/>
      <c r="N410" s="2"/>
      <c r="O410" s="76"/>
      <c r="P410" s="2"/>
      <c r="Q410" s="2"/>
      <c r="R410" s="2"/>
      <c r="S410" s="2"/>
      <c r="T410" s="2"/>
      <c r="U410" s="2"/>
      <c r="V410" s="2"/>
      <c r="W410" s="2"/>
      <c r="X410" s="2"/>
    </row>
    <row r="411" spans="13:24" ht="16.5">
      <c r="M411" s="80"/>
      <c r="N411" s="81"/>
      <c r="O411" s="82"/>
      <c r="P411" s="2"/>
      <c r="Q411" s="2"/>
      <c r="R411" s="2"/>
      <c r="S411" s="2"/>
      <c r="T411" s="2"/>
      <c r="U411" s="2"/>
      <c r="V411" s="2"/>
      <c r="W411" s="2"/>
      <c r="X411" s="2"/>
    </row>
    <row r="412" spans="16:24" ht="16.5">
      <c r="P412" s="2"/>
      <c r="Q412" s="2"/>
      <c r="R412" s="2"/>
      <c r="S412" s="2"/>
      <c r="T412" s="2"/>
      <c r="U412" s="2"/>
      <c r="V412" s="2"/>
      <c r="W412" s="2"/>
      <c r="X412" s="2"/>
    </row>
    <row r="413" spans="16:24" ht="16.5">
      <c r="P413" s="2"/>
      <c r="Q413" s="2"/>
      <c r="R413" s="2"/>
      <c r="S413" s="2"/>
      <c r="T413" s="2"/>
      <c r="U413" s="2"/>
      <c r="V413" s="2"/>
      <c r="W413" s="2"/>
      <c r="X413" s="2"/>
    </row>
    <row r="414" spans="16:24" ht="16.5">
      <c r="P414" s="2"/>
      <c r="Q414" s="2"/>
      <c r="R414" s="2"/>
      <c r="S414" s="2"/>
      <c r="T414" s="2"/>
      <c r="U414" s="2"/>
      <c r="V414" s="2"/>
      <c r="W414" s="2"/>
      <c r="X414" s="2"/>
    </row>
    <row r="415" spans="16:24" ht="16.5">
      <c r="P415" s="2"/>
      <c r="Q415" s="2"/>
      <c r="R415" s="2"/>
      <c r="S415" s="2"/>
      <c r="T415" s="2"/>
      <c r="U415" s="2"/>
      <c r="V415" s="2"/>
      <c r="W415" s="2"/>
      <c r="X415" s="2"/>
    </row>
    <row r="416" spans="16:24" ht="16.5">
      <c r="P416" s="2"/>
      <c r="Q416" s="2"/>
      <c r="R416" s="2"/>
      <c r="S416" s="2"/>
      <c r="T416" s="2"/>
      <c r="U416" s="2"/>
      <c r="V416" s="2"/>
      <c r="W416" s="2"/>
      <c r="X416" s="2"/>
    </row>
    <row r="417" spans="16:24" ht="16.5">
      <c r="P417" s="2"/>
      <c r="Q417" s="2"/>
      <c r="R417" s="2"/>
      <c r="S417" s="2"/>
      <c r="T417" s="2"/>
      <c r="U417" s="2"/>
      <c r="V417" s="2"/>
      <c r="W417" s="2"/>
      <c r="X417" s="2"/>
    </row>
    <row r="418" spans="16:24" ht="16.5">
      <c r="P418" s="2"/>
      <c r="Q418" s="2"/>
      <c r="R418" s="2"/>
      <c r="S418" s="2"/>
      <c r="T418" s="2"/>
      <c r="U418" s="2"/>
      <c r="V418" s="2"/>
      <c r="W418" s="2"/>
      <c r="X418" s="2"/>
    </row>
    <row r="419" spans="16:24" ht="16.5">
      <c r="P419" s="2"/>
      <c r="Q419" s="2"/>
      <c r="R419" s="2"/>
      <c r="S419" s="2"/>
      <c r="T419" s="2"/>
      <c r="U419" s="2"/>
      <c r="V419" s="2"/>
      <c r="W419" s="2"/>
      <c r="X419" s="2"/>
    </row>
    <row r="420" spans="16:24" ht="16.5">
      <c r="P420" s="2"/>
      <c r="Q420" s="2"/>
      <c r="R420" s="2"/>
      <c r="S420" s="2"/>
      <c r="T420" s="2"/>
      <c r="U420" s="2"/>
      <c r="V420" s="2"/>
      <c r="W420" s="2"/>
      <c r="X420" s="2"/>
    </row>
    <row r="421" spans="16:24" ht="16.5">
      <c r="P421" s="2"/>
      <c r="Q421" s="2"/>
      <c r="R421" s="2"/>
      <c r="S421" s="2"/>
      <c r="T421" s="2"/>
      <c r="U421" s="2"/>
      <c r="V421" s="2"/>
      <c r="W421" s="2"/>
      <c r="X421" s="2"/>
    </row>
    <row r="422" spans="16:24" ht="16.5">
      <c r="P422" s="2"/>
      <c r="Q422" s="2"/>
      <c r="R422" s="2"/>
      <c r="S422" s="2"/>
      <c r="T422" s="2"/>
      <c r="U422" s="2"/>
      <c r="V422" s="2"/>
      <c r="W422" s="2"/>
      <c r="X422" s="2"/>
    </row>
    <row r="423" spans="16:24" ht="16.5">
      <c r="P423" s="2"/>
      <c r="Q423" s="2"/>
      <c r="R423" s="2"/>
      <c r="S423" s="2"/>
      <c r="T423" s="2"/>
      <c r="U423" s="2"/>
      <c r="V423" s="2"/>
      <c r="W423" s="2"/>
      <c r="X423" s="2"/>
    </row>
    <row r="424" spans="16:24" ht="16.5">
      <c r="P424" s="2"/>
      <c r="Q424" s="2"/>
      <c r="R424" s="2"/>
      <c r="S424" s="2"/>
      <c r="T424" s="2"/>
      <c r="U424" s="2"/>
      <c r="V424" s="2"/>
      <c r="W424" s="2"/>
      <c r="X424" s="2"/>
    </row>
    <row r="425" spans="16:24" ht="16.5">
      <c r="P425" s="2"/>
      <c r="Q425" s="2"/>
      <c r="R425" s="2"/>
      <c r="S425" s="2"/>
      <c r="T425" s="2"/>
      <c r="U425" s="2"/>
      <c r="V425" s="2"/>
      <c r="W425" s="2"/>
      <c r="X425" s="2"/>
    </row>
    <row r="426" spans="16:24" ht="16.5">
      <c r="P426" s="2"/>
      <c r="Q426" s="2"/>
      <c r="R426" s="2"/>
      <c r="S426" s="2"/>
      <c r="T426" s="2"/>
      <c r="U426" s="2"/>
      <c r="V426" s="2"/>
      <c r="W426" s="2"/>
      <c r="X426" s="2"/>
    </row>
    <row r="427" spans="16:24" ht="16.5">
      <c r="P427" s="2"/>
      <c r="Q427" s="2"/>
      <c r="R427" s="2"/>
      <c r="S427" s="2"/>
      <c r="T427" s="2"/>
      <c r="U427" s="2"/>
      <c r="V427" s="2"/>
      <c r="W427" s="2"/>
      <c r="X427" s="2"/>
    </row>
    <row r="428" spans="16:24" ht="16.5">
      <c r="P428" s="2"/>
      <c r="Q428" s="2"/>
      <c r="R428" s="2"/>
      <c r="S428" s="2"/>
      <c r="T428" s="2"/>
      <c r="U428" s="2"/>
      <c r="V428" s="2"/>
      <c r="W428" s="2"/>
      <c r="X428" s="2"/>
    </row>
    <row r="429" spans="16:24" ht="16.5">
      <c r="P429" s="2"/>
      <c r="Q429" s="2"/>
      <c r="R429" s="2"/>
      <c r="S429" s="2"/>
      <c r="T429" s="2"/>
      <c r="U429" s="2"/>
      <c r="V429" s="2"/>
      <c r="W429" s="2"/>
      <c r="X429" s="2"/>
    </row>
    <row r="430" spans="16:24" ht="16.5">
      <c r="P430" s="2"/>
      <c r="Q430" s="2"/>
      <c r="R430" s="2"/>
      <c r="S430" s="2"/>
      <c r="T430" s="2"/>
      <c r="U430" s="2"/>
      <c r="V430" s="2"/>
      <c r="W430" s="2"/>
      <c r="X430" s="2"/>
    </row>
    <row r="431" spans="16:24" ht="16.5">
      <c r="P431" s="2"/>
      <c r="Q431" s="2"/>
      <c r="R431" s="2"/>
      <c r="S431" s="2"/>
      <c r="T431" s="2"/>
      <c r="U431" s="2"/>
      <c r="V431" s="2"/>
      <c r="W431" s="2"/>
      <c r="X431" s="2"/>
    </row>
    <row r="432" spans="16:24" ht="16.5">
      <c r="P432" s="2"/>
      <c r="Q432" s="2"/>
      <c r="R432" s="2"/>
      <c r="S432" s="2"/>
      <c r="T432" s="2"/>
      <c r="U432" s="2"/>
      <c r="V432" s="2"/>
      <c r="W432" s="2"/>
      <c r="X432" s="2"/>
    </row>
    <row r="433" spans="16:24" ht="16.5">
      <c r="P433" s="2"/>
      <c r="Q433" s="2"/>
      <c r="R433" s="2"/>
      <c r="S433" s="2"/>
      <c r="T433" s="2"/>
      <c r="U433" s="2"/>
      <c r="V433" s="2"/>
      <c r="W433" s="2"/>
      <c r="X433" s="2"/>
    </row>
    <row r="434" spans="16:24" ht="16.5">
      <c r="P434" s="2"/>
      <c r="Q434" s="2"/>
      <c r="R434" s="2"/>
      <c r="S434" s="2"/>
      <c r="T434" s="2"/>
      <c r="U434" s="2"/>
      <c r="V434" s="2"/>
      <c r="W434" s="2"/>
      <c r="X434" s="2"/>
    </row>
    <row r="435" spans="16:24" ht="16.5">
      <c r="P435" s="2"/>
      <c r="Q435" s="2"/>
      <c r="R435" s="2"/>
      <c r="S435" s="2"/>
      <c r="T435" s="2"/>
      <c r="U435" s="2"/>
      <c r="V435" s="2"/>
      <c r="W435" s="2"/>
      <c r="X435" s="2"/>
    </row>
    <row r="436" spans="16:24" ht="16.5">
      <c r="P436" s="2"/>
      <c r="Q436" s="2"/>
      <c r="R436" s="2"/>
      <c r="S436" s="2"/>
      <c r="T436" s="2"/>
      <c r="U436" s="2"/>
      <c r="V436" s="2"/>
      <c r="W436" s="2"/>
      <c r="X436" s="2"/>
    </row>
    <row r="437" spans="16:24" ht="16.5">
      <c r="P437" s="2"/>
      <c r="Q437" s="2"/>
      <c r="R437" s="2"/>
      <c r="S437" s="2"/>
      <c r="T437" s="2"/>
      <c r="U437" s="2"/>
      <c r="V437" s="2"/>
      <c r="W437" s="2"/>
      <c r="X437" s="2"/>
    </row>
    <row r="438" spans="16:24" ht="16.5">
      <c r="P438" s="2"/>
      <c r="Q438" s="2"/>
      <c r="R438" s="2"/>
      <c r="S438" s="2"/>
      <c r="T438" s="2"/>
      <c r="U438" s="2"/>
      <c r="V438" s="2"/>
      <c r="W438" s="2"/>
      <c r="X438" s="2"/>
    </row>
    <row r="439" spans="16:24" ht="16.5">
      <c r="P439" s="2"/>
      <c r="Q439" s="2"/>
      <c r="R439" s="2"/>
      <c r="S439" s="2"/>
      <c r="T439" s="2"/>
      <c r="U439" s="2"/>
      <c r="V439" s="2"/>
      <c r="W439" s="2"/>
      <c r="X439" s="2"/>
    </row>
    <row r="440" spans="16:24" ht="16.5">
      <c r="P440" s="2"/>
      <c r="Q440" s="2"/>
      <c r="R440" s="2"/>
      <c r="S440" s="2"/>
      <c r="T440" s="2"/>
      <c r="U440" s="2"/>
      <c r="V440" s="2"/>
      <c r="W440" s="2"/>
      <c r="X440" s="2"/>
    </row>
    <row r="441" spans="16:24" ht="16.5">
      <c r="P441" s="2"/>
      <c r="Q441" s="2"/>
      <c r="R441" s="2"/>
      <c r="S441" s="2"/>
      <c r="T441" s="2"/>
      <c r="U441" s="2"/>
      <c r="V441" s="2"/>
      <c r="W441" s="2"/>
      <c r="X441" s="2"/>
    </row>
    <row r="442" spans="16:24" ht="16.5">
      <c r="P442" s="2"/>
      <c r="Q442" s="2"/>
      <c r="R442" s="2"/>
      <c r="S442" s="2"/>
      <c r="T442" s="2"/>
      <c r="U442" s="2"/>
      <c r="V442" s="2"/>
      <c r="W442" s="2"/>
      <c r="X442" s="2"/>
    </row>
    <row r="443" spans="16:24" ht="16.5">
      <c r="P443" s="2"/>
      <c r="Q443" s="2"/>
      <c r="R443" s="2"/>
      <c r="S443" s="2"/>
      <c r="T443" s="2"/>
      <c r="U443" s="2"/>
      <c r="V443" s="2"/>
      <c r="W443" s="2"/>
      <c r="X443" s="2"/>
    </row>
    <row r="444" spans="16:24" ht="16.5">
      <c r="P444" s="2"/>
      <c r="Q444" s="2"/>
      <c r="R444" s="2"/>
      <c r="S444" s="2"/>
      <c r="T444" s="2"/>
      <c r="U444" s="2"/>
      <c r="V444" s="2"/>
      <c r="W444" s="2"/>
      <c r="X444" s="2"/>
    </row>
    <row r="445" spans="16:24" ht="16.5">
      <c r="P445" s="2"/>
      <c r="Q445" s="2"/>
      <c r="R445" s="2"/>
      <c r="S445" s="2"/>
      <c r="T445" s="2"/>
      <c r="U445" s="2"/>
      <c r="V445" s="2"/>
      <c r="W445" s="2"/>
      <c r="X445" s="2"/>
    </row>
    <row r="446" spans="16:24" ht="16.5">
      <c r="P446" s="2"/>
      <c r="Q446" s="2"/>
      <c r="R446" s="2"/>
      <c r="S446" s="2"/>
      <c r="T446" s="2"/>
      <c r="U446" s="2"/>
      <c r="V446" s="2"/>
      <c r="W446" s="2"/>
      <c r="X446" s="2"/>
    </row>
    <row r="447" spans="16:24" ht="16.5">
      <c r="P447" s="2"/>
      <c r="Q447" s="2"/>
      <c r="R447" s="2"/>
      <c r="S447" s="2"/>
      <c r="T447" s="2"/>
      <c r="U447" s="2"/>
      <c r="V447" s="2"/>
      <c r="W447" s="2"/>
      <c r="X447" s="2"/>
    </row>
    <row r="448" spans="16:24" ht="16.5">
      <c r="P448" s="2"/>
      <c r="Q448" s="2"/>
      <c r="R448" s="2"/>
      <c r="S448" s="2"/>
      <c r="T448" s="2"/>
      <c r="U448" s="2"/>
      <c r="V448" s="2"/>
      <c r="W448" s="2"/>
      <c r="X448" s="2"/>
    </row>
    <row r="449" spans="16:24" ht="16.5">
      <c r="P449" s="2"/>
      <c r="Q449" s="2"/>
      <c r="R449" s="2"/>
      <c r="S449" s="2"/>
      <c r="T449" s="2"/>
      <c r="U449" s="2"/>
      <c r="V449" s="2"/>
      <c r="W449" s="2"/>
      <c r="X449" s="2"/>
    </row>
    <row r="450" spans="16:24" ht="16.5">
      <c r="P450" s="2"/>
      <c r="Q450" s="2"/>
      <c r="R450" s="2"/>
      <c r="S450" s="2"/>
      <c r="T450" s="2"/>
      <c r="U450" s="2"/>
      <c r="V450" s="2"/>
      <c r="W450" s="2"/>
      <c r="X450" s="2"/>
    </row>
    <row r="451" spans="16:24" ht="16.5">
      <c r="P451" s="2"/>
      <c r="Q451" s="2"/>
      <c r="R451" s="2"/>
      <c r="S451" s="2"/>
      <c r="T451" s="2"/>
      <c r="U451" s="2"/>
      <c r="V451" s="2"/>
      <c r="W451" s="2"/>
      <c r="X451" s="2"/>
    </row>
    <row r="452" spans="16:24" ht="16.5">
      <c r="P452" s="2"/>
      <c r="Q452" s="2"/>
      <c r="R452" s="2"/>
      <c r="S452" s="2"/>
      <c r="T452" s="2"/>
      <c r="U452" s="2"/>
      <c r="V452" s="2"/>
      <c r="W452" s="2"/>
      <c r="X452" s="2"/>
    </row>
    <row r="453" spans="16:24" ht="16.5">
      <c r="P453" s="2"/>
      <c r="Q453" s="2"/>
      <c r="R453" s="2"/>
      <c r="S453" s="2"/>
      <c r="T453" s="2"/>
      <c r="U453" s="2"/>
      <c r="V453" s="2"/>
      <c r="W453" s="2"/>
      <c r="X453" s="2"/>
    </row>
    <row r="454" spans="16:24" ht="16.5">
      <c r="P454" s="2"/>
      <c r="Q454" s="2"/>
      <c r="R454" s="2"/>
      <c r="S454" s="2"/>
      <c r="T454" s="2"/>
      <c r="U454" s="2"/>
      <c r="V454" s="2"/>
      <c r="W454" s="2"/>
      <c r="X454" s="2"/>
    </row>
    <row r="455" spans="16:24" ht="16.5">
      <c r="P455" s="2"/>
      <c r="Q455" s="2"/>
      <c r="R455" s="2"/>
      <c r="S455" s="2"/>
      <c r="T455" s="2"/>
      <c r="U455" s="2"/>
      <c r="V455" s="2"/>
      <c r="W455" s="2"/>
      <c r="X455" s="2"/>
    </row>
    <row r="456" spans="16:24" ht="16.5">
      <c r="P456" s="2"/>
      <c r="Q456" s="2"/>
      <c r="R456" s="2"/>
      <c r="S456" s="2"/>
      <c r="T456" s="2"/>
      <c r="U456" s="2"/>
      <c r="V456" s="2"/>
      <c r="W456" s="2"/>
      <c r="X456" s="2"/>
    </row>
    <row r="457" spans="16:24" ht="16.5">
      <c r="P457" s="2"/>
      <c r="Q457" s="2"/>
      <c r="R457" s="2"/>
      <c r="S457" s="2"/>
      <c r="T457" s="2"/>
      <c r="U457" s="2"/>
      <c r="V457" s="2"/>
      <c r="W457" s="2"/>
      <c r="X457" s="2"/>
    </row>
    <row r="458" spans="16:24" ht="16.5">
      <c r="P458" s="2"/>
      <c r="Q458" s="2"/>
      <c r="R458" s="2"/>
      <c r="S458" s="2"/>
      <c r="T458" s="2"/>
      <c r="U458" s="2"/>
      <c r="V458" s="2"/>
      <c r="W458" s="2"/>
      <c r="X458" s="2"/>
    </row>
    <row r="459" spans="16:24" ht="16.5">
      <c r="P459" s="2"/>
      <c r="Q459" s="2"/>
      <c r="R459" s="2"/>
      <c r="S459" s="2"/>
      <c r="T459" s="2"/>
      <c r="U459" s="2"/>
      <c r="V459" s="2"/>
      <c r="W459" s="2"/>
      <c r="X459" s="2"/>
    </row>
    <row r="460" spans="16:24" ht="16.5">
      <c r="P460" s="2"/>
      <c r="Q460" s="2"/>
      <c r="R460" s="2"/>
      <c r="S460" s="2"/>
      <c r="T460" s="2"/>
      <c r="U460" s="2"/>
      <c r="V460" s="2"/>
      <c r="W460" s="2"/>
      <c r="X460" s="2"/>
    </row>
    <row r="461" spans="16:24" ht="16.5">
      <c r="P461" s="2"/>
      <c r="Q461" s="2"/>
      <c r="R461" s="2"/>
      <c r="S461" s="2"/>
      <c r="T461" s="2"/>
      <c r="U461" s="2"/>
      <c r="V461" s="2"/>
      <c r="W461" s="2"/>
      <c r="X461" s="2"/>
    </row>
    <row r="462" spans="16:24" ht="16.5">
      <c r="P462" s="2"/>
      <c r="Q462" s="2"/>
      <c r="R462" s="2"/>
      <c r="S462" s="2"/>
      <c r="T462" s="2"/>
      <c r="U462" s="2"/>
      <c r="V462" s="2"/>
      <c r="W462" s="2"/>
      <c r="X462" s="2"/>
    </row>
    <row r="463" spans="16:24" ht="16.5">
      <c r="P463" s="2"/>
      <c r="Q463" s="2"/>
      <c r="R463" s="2"/>
      <c r="S463" s="2"/>
      <c r="T463" s="2"/>
      <c r="U463" s="2"/>
      <c r="V463" s="2"/>
      <c r="W463" s="2"/>
      <c r="X463" s="2"/>
    </row>
    <row r="464" spans="16:24" ht="16.5">
      <c r="P464" s="2"/>
      <c r="Q464" s="2"/>
      <c r="R464" s="2"/>
      <c r="S464" s="2"/>
      <c r="T464" s="2"/>
      <c r="U464" s="2"/>
      <c r="V464" s="2"/>
      <c r="W464" s="2"/>
      <c r="X464" s="2"/>
    </row>
    <row r="465" spans="16:24" ht="16.5">
      <c r="P465" s="2"/>
      <c r="Q465" s="2"/>
      <c r="R465" s="2"/>
      <c r="S465" s="2"/>
      <c r="T465" s="2"/>
      <c r="U465" s="2"/>
      <c r="V465" s="2"/>
      <c r="W465" s="2"/>
      <c r="X465" s="2"/>
    </row>
    <row r="466" spans="16:24" ht="16.5">
      <c r="P466" s="2"/>
      <c r="Q466" s="2"/>
      <c r="R466" s="2"/>
      <c r="S466" s="2"/>
      <c r="T466" s="2"/>
      <c r="U466" s="2"/>
      <c r="V466" s="2"/>
      <c r="W466" s="2"/>
      <c r="X466" s="2"/>
    </row>
    <row r="467" spans="16:24" ht="16.5">
      <c r="P467" s="2"/>
      <c r="Q467" s="2"/>
      <c r="R467" s="2"/>
      <c r="S467" s="2"/>
      <c r="T467" s="2"/>
      <c r="U467" s="2"/>
      <c r="V467" s="2"/>
      <c r="W467" s="2"/>
      <c r="X467" s="2"/>
    </row>
    <row r="468" spans="16:24" ht="16.5">
      <c r="P468" s="2"/>
      <c r="Q468" s="2"/>
      <c r="R468" s="2"/>
      <c r="S468" s="2"/>
      <c r="T468" s="2"/>
      <c r="U468" s="2"/>
      <c r="V468" s="2"/>
      <c r="W468" s="2"/>
      <c r="X468" s="2"/>
    </row>
    <row r="469" spans="16:24" ht="16.5">
      <c r="P469" s="2"/>
      <c r="Q469" s="2"/>
      <c r="R469" s="2"/>
      <c r="S469" s="2"/>
      <c r="T469" s="2"/>
      <c r="U469" s="2"/>
      <c r="V469" s="2"/>
      <c r="W469" s="2"/>
      <c r="X469" s="2"/>
    </row>
    <row r="470" spans="16:24" ht="16.5">
      <c r="P470" s="2"/>
      <c r="Q470" s="2"/>
      <c r="R470" s="2"/>
      <c r="S470" s="2"/>
      <c r="T470" s="2"/>
      <c r="U470" s="2"/>
      <c r="V470" s="2"/>
      <c r="W470" s="2"/>
      <c r="X470" s="2"/>
    </row>
    <row r="471" spans="16:24" ht="16.5">
      <c r="P471" s="2"/>
      <c r="Q471" s="2"/>
      <c r="R471" s="2"/>
      <c r="S471" s="2"/>
      <c r="T471" s="2"/>
      <c r="U471" s="2"/>
      <c r="V471" s="2"/>
      <c r="W471" s="2"/>
      <c r="X471" s="2"/>
    </row>
    <row r="472" spans="16:24" ht="16.5">
      <c r="P472" s="2"/>
      <c r="Q472" s="2"/>
      <c r="R472" s="2"/>
      <c r="S472" s="2"/>
      <c r="T472" s="2"/>
      <c r="U472" s="2"/>
      <c r="V472" s="2"/>
      <c r="W472" s="2"/>
      <c r="X472" s="2"/>
    </row>
    <row r="473" spans="16:24" ht="16.5">
      <c r="P473" s="2"/>
      <c r="Q473" s="2"/>
      <c r="R473" s="2"/>
      <c r="S473" s="2"/>
      <c r="T473" s="2"/>
      <c r="U473" s="2"/>
      <c r="V473" s="2"/>
      <c r="W473" s="2"/>
      <c r="X473" s="2"/>
    </row>
    <row r="474" spans="16:24" ht="16.5">
      <c r="P474" s="2"/>
      <c r="Q474" s="2"/>
      <c r="R474" s="2"/>
      <c r="S474" s="2"/>
      <c r="T474" s="2"/>
      <c r="U474" s="2"/>
      <c r="V474" s="2"/>
      <c r="W474" s="2"/>
      <c r="X474" s="2"/>
    </row>
    <row r="475" spans="16:24" ht="16.5">
      <c r="P475" s="2"/>
      <c r="Q475" s="2"/>
      <c r="R475" s="2"/>
      <c r="S475" s="2"/>
      <c r="T475" s="2"/>
      <c r="U475" s="2"/>
      <c r="V475" s="2"/>
      <c r="W475" s="2"/>
      <c r="X475" s="2"/>
    </row>
    <row r="476" spans="16:24" ht="16.5">
      <c r="P476" s="2"/>
      <c r="Q476" s="2"/>
      <c r="R476" s="2"/>
      <c r="S476" s="2"/>
      <c r="T476" s="2"/>
      <c r="U476" s="2"/>
      <c r="V476" s="2"/>
      <c r="W476" s="2"/>
      <c r="X476" s="2"/>
    </row>
    <row r="477" spans="16:24" ht="16.5">
      <c r="P477" s="2"/>
      <c r="Q477" s="2"/>
      <c r="R477" s="2"/>
      <c r="S477" s="2"/>
      <c r="T477" s="2"/>
      <c r="U477" s="2"/>
      <c r="V477" s="2"/>
      <c r="W477" s="2"/>
      <c r="X477" s="2"/>
    </row>
    <row r="478" spans="16:24" ht="16.5">
      <c r="P478" s="2"/>
      <c r="Q478" s="2"/>
      <c r="R478" s="2"/>
      <c r="S478" s="2"/>
      <c r="T478" s="2"/>
      <c r="U478" s="2"/>
      <c r="V478" s="2"/>
      <c r="W478" s="2"/>
      <c r="X478" s="2"/>
    </row>
    <row r="479" spans="16:24" ht="16.5">
      <c r="P479" s="2"/>
      <c r="Q479" s="2"/>
      <c r="R479" s="2"/>
      <c r="S479" s="2"/>
      <c r="T479" s="2"/>
      <c r="U479" s="2"/>
      <c r="V479" s="2"/>
      <c r="W479" s="2"/>
      <c r="X479" s="2"/>
    </row>
    <row r="480" spans="16:24" ht="16.5">
      <c r="P480" s="2"/>
      <c r="Q480" s="2"/>
      <c r="R480" s="2"/>
      <c r="S480" s="2"/>
      <c r="T480" s="2"/>
      <c r="U480" s="2"/>
      <c r="V480" s="2"/>
      <c r="W480" s="2"/>
      <c r="X480" s="2"/>
    </row>
    <row r="481" spans="16:24" ht="16.5">
      <c r="P481" s="2"/>
      <c r="Q481" s="2"/>
      <c r="R481" s="2"/>
      <c r="S481" s="2"/>
      <c r="T481" s="2"/>
      <c r="U481" s="2"/>
      <c r="V481" s="2"/>
      <c r="W481" s="2"/>
      <c r="X481" s="2"/>
    </row>
    <row r="482" spans="16:24" ht="16.5">
      <c r="P482" s="2"/>
      <c r="Q482" s="2"/>
      <c r="R482" s="2"/>
      <c r="S482" s="2"/>
      <c r="T482" s="2"/>
      <c r="U482" s="2"/>
      <c r="V482" s="2"/>
      <c r="W482" s="2"/>
      <c r="X482" s="2"/>
    </row>
    <row r="483" spans="16:24" ht="16.5">
      <c r="P483" s="2"/>
      <c r="Q483" s="2"/>
      <c r="R483" s="2"/>
      <c r="S483" s="2"/>
      <c r="T483" s="2"/>
      <c r="U483" s="2"/>
      <c r="V483" s="2"/>
      <c r="W483" s="2"/>
      <c r="X483" s="2"/>
    </row>
    <row r="484" spans="16:24" ht="16.5">
      <c r="P484" s="2"/>
      <c r="Q484" s="2"/>
      <c r="R484" s="2"/>
      <c r="S484" s="2"/>
      <c r="T484" s="2"/>
      <c r="U484" s="2"/>
      <c r="V484" s="2"/>
      <c r="W484" s="2"/>
      <c r="X484" s="2"/>
    </row>
    <row r="485" spans="16:24" ht="16.5">
      <c r="P485" s="2"/>
      <c r="Q485" s="2"/>
      <c r="R485" s="2"/>
      <c r="S485" s="2"/>
      <c r="T485" s="2"/>
      <c r="U485" s="2"/>
      <c r="V485" s="2"/>
      <c r="W485" s="2"/>
      <c r="X485" s="2"/>
    </row>
    <row r="486" spans="16:24" ht="16.5">
      <c r="P486" s="2"/>
      <c r="Q486" s="2"/>
      <c r="R486" s="2"/>
      <c r="S486" s="2"/>
      <c r="T486" s="2"/>
      <c r="U486" s="2"/>
      <c r="V486" s="2"/>
      <c r="W486" s="2"/>
      <c r="X486" s="2"/>
    </row>
    <row r="487" spans="16:24" ht="16.5">
      <c r="P487" s="2"/>
      <c r="Q487" s="2"/>
      <c r="R487" s="2"/>
      <c r="S487" s="2"/>
      <c r="T487" s="2"/>
      <c r="U487" s="2"/>
      <c r="V487" s="2"/>
      <c r="W487" s="2"/>
      <c r="X487" s="2"/>
    </row>
    <row r="488" spans="16:24" ht="16.5">
      <c r="P488" s="2"/>
      <c r="Q488" s="2"/>
      <c r="R488" s="2"/>
      <c r="S488" s="2"/>
      <c r="T488" s="2"/>
      <c r="U488" s="2"/>
      <c r="V488" s="2"/>
      <c r="W488" s="2"/>
      <c r="X488" s="2"/>
    </row>
    <row r="489" spans="16:24" ht="16.5">
      <c r="P489" s="2"/>
      <c r="Q489" s="2"/>
      <c r="R489" s="2"/>
      <c r="S489" s="2"/>
      <c r="T489" s="2"/>
      <c r="U489" s="2"/>
      <c r="V489" s="2"/>
      <c r="W489" s="2"/>
      <c r="X489" s="2"/>
    </row>
    <row r="490" spans="16:24" ht="16.5">
      <c r="P490" s="2"/>
      <c r="Q490" s="2"/>
      <c r="R490" s="2"/>
      <c r="S490" s="2"/>
      <c r="T490" s="2"/>
      <c r="U490" s="2"/>
      <c r="V490" s="2"/>
      <c r="W490" s="2"/>
      <c r="X490" s="2"/>
    </row>
    <row r="491" spans="16:24" ht="16.5">
      <c r="P491" s="2"/>
      <c r="Q491" s="2"/>
      <c r="R491" s="2"/>
      <c r="S491" s="2"/>
      <c r="T491" s="2"/>
      <c r="U491" s="2"/>
      <c r="V491" s="2"/>
      <c r="W491" s="2"/>
      <c r="X491" s="2"/>
    </row>
    <row r="492" spans="16:24" ht="16.5">
      <c r="P492" s="2"/>
      <c r="Q492" s="2"/>
      <c r="R492" s="2"/>
      <c r="S492" s="2"/>
      <c r="T492" s="2"/>
      <c r="U492" s="2"/>
      <c r="V492" s="2"/>
      <c r="W492" s="2"/>
      <c r="X492" s="2"/>
    </row>
    <row r="493" spans="16:24" ht="16.5">
      <c r="P493" s="2"/>
      <c r="Q493" s="2"/>
      <c r="R493" s="2"/>
      <c r="S493" s="2"/>
      <c r="T493" s="2"/>
      <c r="U493" s="2"/>
      <c r="V493" s="2"/>
      <c r="W493" s="2"/>
      <c r="X493" s="2"/>
    </row>
    <row r="494" spans="16:24" ht="16.5">
      <c r="P494" s="2"/>
      <c r="Q494" s="2"/>
      <c r="R494" s="2"/>
      <c r="S494" s="2"/>
      <c r="T494" s="2"/>
      <c r="U494" s="2"/>
      <c r="V494" s="2"/>
      <c r="W494" s="2"/>
      <c r="X494" s="2"/>
    </row>
    <row r="495" spans="16:24" ht="16.5">
      <c r="P495" s="2"/>
      <c r="Q495" s="2"/>
      <c r="R495" s="2"/>
      <c r="S495" s="2"/>
      <c r="T495" s="2"/>
      <c r="U495" s="2"/>
      <c r="V495" s="2"/>
      <c r="W495" s="2"/>
      <c r="X495" s="2"/>
    </row>
    <row r="496" spans="16:24" ht="16.5">
      <c r="P496" s="2"/>
      <c r="Q496" s="2"/>
      <c r="R496" s="2"/>
      <c r="S496" s="2"/>
      <c r="T496" s="2"/>
      <c r="U496" s="2"/>
      <c r="V496" s="2"/>
      <c r="W496" s="2"/>
      <c r="X496" s="2"/>
    </row>
    <row r="497" spans="16:24" ht="16.5">
      <c r="P497" s="2"/>
      <c r="Q497" s="2"/>
      <c r="R497" s="2"/>
      <c r="S497" s="2"/>
      <c r="T497" s="2"/>
      <c r="U497" s="2"/>
      <c r="V497" s="2"/>
      <c r="W497" s="2"/>
      <c r="X497" s="2"/>
    </row>
    <row r="498" spans="16:24" ht="16.5">
      <c r="P498" s="2"/>
      <c r="Q498" s="2"/>
      <c r="R498" s="2"/>
      <c r="S498" s="2"/>
      <c r="T498" s="2"/>
      <c r="U498" s="2"/>
      <c r="V498" s="2"/>
      <c r="W498" s="2"/>
      <c r="X498" s="2"/>
    </row>
    <row r="499" spans="16:24" ht="16.5">
      <c r="P499" s="2"/>
      <c r="Q499" s="2"/>
      <c r="R499" s="2"/>
      <c r="S499" s="2"/>
      <c r="T499" s="2"/>
      <c r="U499" s="2"/>
      <c r="V499" s="2"/>
      <c r="W499" s="2"/>
      <c r="X499" s="2"/>
    </row>
    <row r="500" spans="16:24" ht="16.5">
      <c r="P500" s="2"/>
      <c r="Q500" s="2"/>
      <c r="R500" s="2"/>
      <c r="S500" s="2"/>
      <c r="T500" s="2"/>
      <c r="U500" s="2"/>
      <c r="V500" s="2"/>
      <c r="W500" s="2"/>
      <c r="X500" s="2"/>
    </row>
    <row r="501" spans="16:24" ht="16.5">
      <c r="P501" s="2"/>
      <c r="Q501" s="2"/>
      <c r="R501" s="2"/>
      <c r="S501" s="2"/>
      <c r="T501" s="2"/>
      <c r="U501" s="2"/>
      <c r="V501" s="2"/>
      <c r="W501" s="2"/>
      <c r="X501" s="2"/>
    </row>
    <row r="502" spans="16:24" ht="16.5">
      <c r="P502" s="2"/>
      <c r="Q502" s="2"/>
      <c r="R502" s="2"/>
      <c r="S502" s="2"/>
      <c r="T502" s="2"/>
      <c r="U502" s="2"/>
      <c r="V502" s="2"/>
      <c r="W502" s="2"/>
      <c r="X502" s="2"/>
    </row>
    <row r="503" spans="16:24" ht="16.5">
      <c r="P503" s="2"/>
      <c r="Q503" s="2"/>
      <c r="R503" s="2"/>
      <c r="S503" s="2"/>
      <c r="T503" s="2"/>
      <c r="U503" s="2"/>
      <c r="V503" s="2"/>
      <c r="W503" s="2"/>
      <c r="X503" s="2"/>
    </row>
    <row r="504" spans="16:24" ht="16.5">
      <c r="P504" s="2"/>
      <c r="Q504" s="2"/>
      <c r="R504" s="2"/>
      <c r="S504" s="2"/>
      <c r="T504" s="2"/>
      <c r="U504" s="2"/>
      <c r="V504" s="2"/>
      <c r="W504" s="2"/>
      <c r="X504" s="2"/>
    </row>
    <row r="505" spans="16:24" ht="16.5">
      <c r="P505" s="2"/>
      <c r="Q505" s="2"/>
      <c r="R505" s="2"/>
      <c r="S505" s="2"/>
      <c r="T505" s="2"/>
      <c r="U505" s="2"/>
      <c r="V505" s="2"/>
      <c r="W505" s="2"/>
      <c r="X505" s="2"/>
    </row>
    <row r="506" spans="16:24" ht="16.5">
      <c r="P506" s="2"/>
      <c r="Q506" s="2"/>
      <c r="R506" s="2"/>
      <c r="S506" s="2"/>
      <c r="T506" s="2"/>
      <c r="U506" s="2"/>
      <c r="V506" s="2"/>
      <c r="W506" s="2"/>
      <c r="X506" s="2"/>
    </row>
    <row r="507" spans="16:24" ht="16.5">
      <c r="P507" s="2"/>
      <c r="Q507" s="2"/>
      <c r="R507" s="2"/>
      <c r="S507" s="2"/>
      <c r="T507" s="2"/>
      <c r="U507" s="2"/>
      <c r="V507" s="2"/>
      <c r="W507" s="2"/>
      <c r="X507" s="2"/>
    </row>
    <row r="508" spans="16:24" ht="16.5">
      <c r="P508" s="2"/>
      <c r="Q508" s="2"/>
      <c r="R508" s="2"/>
      <c r="S508" s="2"/>
      <c r="T508" s="2"/>
      <c r="U508" s="2"/>
      <c r="V508" s="2"/>
      <c r="W508" s="2"/>
      <c r="X508" s="2"/>
    </row>
    <row r="509" spans="16:24" ht="16.5">
      <c r="P509" s="2"/>
      <c r="Q509" s="2"/>
      <c r="R509" s="2"/>
      <c r="S509" s="2"/>
      <c r="T509" s="2"/>
      <c r="U509" s="2"/>
      <c r="V509" s="2"/>
      <c r="W509" s="2"/>
      <c r="X509" s="2"/>
    </row>
    <row r="510" spans="16:24" ht="16.5">
      <c r="P510" s="2"/>
      <c r="Q510" s="2"/>
      <c r="R510" s="2"/>
      <c r="S510" s="2"/>
      <c r="T510" s="2"/>
      <c r="U510" s="2"/>
      <c r="V510" s="2"/>
      <c r="W510" s="2"/>
      <c r="X510" s="2"/>
    </row>
    <row r="511" spans="16:24" ht="16.5">
      <c r="P511" s="2"/>
      <c r="Q511" s="2"/>
      <c r="R511" s="2"/>
      <c r="S511" s="2"/>
      <c r="T511" s="2"/>
      <c r="U511" s="2"/>
      <c r="V511" s="2"/>
      <c r="W511" s="2"/>
      <c r="X511" s="2"/>
    </row>
    <row r="512" spans="16:24" ht="16.5">
      <c r="P512" s="2"/>
      <c r="Q512" s="2"/>
      <c r="R512" s="2"/>
      <c r="S512" s="2"/>
      <c r="T512" s="2"/>
      <c r="U512" s="2"/>
      <c r="V512" s="2"/>
      <c r="W512" s="2"/>
      <c r="X512" s="2"/>
    </row>
    <row r="513" spans="16:24" ht="16.5">
      <c r="P513" s="2"/>
      <c r="Q513" s="2"/>
      <c r="R513" s="2"/>
      <c r="S513" s="2"/>
      <c r="T513" s="2"/>
      <c r="U513" s="2"/>
      <c r="V513" s="2"/>
      <c r="W513" s="2"/>
      <c r="X513" s="2"/>
    </row>
    <row r="514" spans="16:24" ht="16.5">
      <c r="P514" s="2"/>
      <c r="Q514" s="2"/>
      <c r="R514" s="2"/>
      <c r="S514" s="2"/>
      <c r="T514" s="2"/>
      <c r="U514" s="2"/>
      <c r="V514" s="2"/>
      <c r="W514" s="2"/>
      <c r="X514" s="2"/>
    </row>
    <row r="515" spans="16:24" ht="16.5">
      <c r="P515" s="2"/>
      <c r="Q515" s="2"/>
      <c r="R515" s="2"/>
      <c r="S515" s="2"/>
      <c r="T515" s="2"/>
      <c r="U515" s="2"/>
      <c r="V515" s="2"/>
      <c r="W515" s="2"/>
      <c r="X515" s="2"/>
    </row>
    <row r="516" spans="16:24" ht="16.5">
      <c r="P516" s="2"/>
      <c r="Q516" s="2"/>
      <c r="R516" s="2"/>
      <c r="S516" s="2"/>
      <c r="T516" s="2"/>
      <c r="U516" s="2"/>
      <c r="V516" s="2"/>
      <c r="W516" s="2"/>
      <c r="X516" s="2"/>
    </row>
    <row r="517" spans="16:24" ht="16.5">
      <c r="P517" s="2"/>
      <c r="Q517" s="2"/>
      <c r="R517" s="2"/>
      <c r="S517" s="2"/>
      <c r="T517" s="2"/>
      <c r="U517" s="2"/>
      <c r="V517" s="2"/>
      <c r="W517" s="2"/>
      <c r="X517" s="2"/>
    </row>
    <row r="518" spans="16:24" ht="16.5">
      <c r="P518" s="2"/>
      <c r="Q518" s="2"/>
      <c r="R518" s="2"/>
      <c r="S518" s="2"/>
      <c r="T518" s="2"/>
      <c r="U518" s="2"/>
      <c r="V518" s="2"/>
      <c r="W518" s="2"/>
      <c r="X518" s="2"/>
    </row>
    <row r="519" spans="16:24" ht="16.5">
      <c r="P519" s="2"/>
      <c r="Q519" s="2"/>
      <c r="R519" s="2"/>
      <c r="S519" s="2"/>
      <c r="T519" s="2"/>
      <c r="U519" s="2"/>
      <c r="V519" s="2"/>
      <c r="W519" s="2"/>
      <c r="X519" s="2"/>
    </row>
    <row r="520" spans="16:24" ht="16.5">
      <c r="P520" s="2"/>
      <c r="Q520" s="2"/>
      <c r="R520" s="2"/>
      <c r="S520" s="2"/>
      <c r="T520" s="2"/>
      <c r="U520" s="2"/>
      <c r="V520" s="2"/>
      <c r="W520" s="2"/>
      <c r="X520" s="2"/>
    </row>
    <row r="521" spans="16:24" ht="16.5">
      <c r="P521" s="2"/>
      <c r="Q521" s="2"/>
      <c r="R521" s="2"/>
      <c r="S521" s="2"/>
      <c r="T521" s="2"/>
      <c r="U521" s="2"/>
      <c r="V521" s="2"/>
      <c r="W521" s="2"/>
      <c r="X521" s="2"/>
    </row>
    <row r="522" spans="16:24" ht="16.5">
      <c r="P522" s="2"/>
      <c r="Q522" s="2"/>
      <c r="R522" s="2"/>
      <c r="S522" s="2"/>
      <c r="T522" s="2"/>
      <c r="U522" s="2"/>
      <c r="V522" s="2"/>
      <c r="W522" s="2"/>
      <c r="X522" s="2"/>
    </row>
    <row r="523" spans="16:24" ht="16.5">
      <c r="P523" s="2"/>
      <c r="Q523" s="2"/>
      <c r="R523" s="2"/>
      <c r="S523" s="2"/>
      <c r="T523" s="2"/>
      <c r="U523" s="2"/>
      <c r="V523" s="2"/>
      <c r="W523" s="2"/>
      <c r="X523" s="2"/>
    </row>
    <row r="524" spans="16:24" ht="16.5">
      <c r="P524" s="2"/>
      <c r="Q524" s="2"/>
      <c r="R524" s="2"/>
      <c r="S524" s="2"/>
      <c r="T524" s="2"/>
      <c r="U524" s="2"/>
      <c r="V524" s="2"/>
      <c r="W524" s="2"/>
      <c r="X524" s="2"/>
    </row>
    <row r="525" spans="16:24" ht="16.5">
      <c r="P525" s="2"/>
      <c r="Q525" s="2"/>
      <c r="R525" s="2"/>
      <c r="S525" s="2"/>
      <c r="T525" s="2"/>
      <c r="U525" s="2"/>
      <c r="V525" s="2"/>
      <c r="W525" s="2"/>
      <c r="X525" s="2"/>
    </row>
    <row r="526" spans="16:24" ht="16.5">
      <c r="P526" s="2"/>
      <c r="Q526" s="2"/>
      <c r="R526" s="2"/>
      <c r="S526" s="2"/>
      <c r="T526" s="2"/>
      <c r="U526" s="2"/>
      <c r="V526" s="2"/>
      <c r="W526" s="2"/>
      <c r="X526" s="2"/>
    </row>
    <row r="527" spans="16:24" ht="16.5">
      <c r="P527" s="2"/>
      <c r="Q527" s="2"/>
      <c r="R527" s="2"/>
      <c r="S527" s="2"/>
      <c r="T527" s="2"/>
      <c r="U527" s="2"/>
      <c r="V527" s="2"/>
      <c r="W527" s="2"/>
      <c r="X527" s="2"/>
    </row>
    <row r="528" spans="16:24" ht="16.5">
      <c r="P528" s="2"/>
      <c r="Q528" s="2"/>
      <c r="R528" s="2"/>
      <c r="S528" s="2"/>
      <c r="T528" s="2"/>
      <c r="U528" s="2"/>
      <c r="V528" s="2"/>
      <c r="W528" s="2"/>
      <c r="X528" s="2"/>
    </row>
    <row r="529" spans="16:24" ht="16.5">
      <c r="P529" s="2"/>
      <c r="Q529" s="2"/>
      <c r="R529" s="2"/>
      <c r="S529" s="2"/>
      <c r="T529" s="2"/>
      <c r="U529" s="2"/>
      <c r="V529" s="2"/>
      <c r="W529" s="2"/>
      <c r="X529" s="2"/>
    </row>
    <row r="530" spans="16:24" ht="16.5">
      <c r="P530" s="2"/>
      <c r="Q530" s="2"/>
      <c r="R530" s="2"/>
      <c r="S530" s="2"/>
      <c r="T530" s="2"/>
      <c r="U530" s="2"/>
      <c r="V530" s="2"/>
      <c r="W530" s="2"/>
      <c r="X530" s="2"/>
    </row>
    <row r="531" spans="16:24" ht="16.5">
      <c r="P531" s="2"/>
      <c r="Q531" s="2"/>
      <c r="R531" s="2"/>
      <c r="S531" s="2"/>
      <c r="T531" s="2"/>
      <c r="U531" s="2"/>
      <c r="V531" s="2"/>
      <c r="W531" s="2"/>
      <c r="X531" s="2"/>
    </row>
    <row r="532" spans="16:24" ht="16.5">
      <c r="P532" s="2"/>
      <c r="Q532" s="2"/>
      <c r="R532" s="2"/>
      <c r="S532" s="2"/>
      <c r="T532" s="2"/>
      <c r="U532" s="2"/>
      <c r="V532" s="2"/>
      <c r="W532" s="2"/>
      <c r="X532" s="2"/>
    </row>
    <row r="533" spans="16:24" ht="16.5">
      <c r="P533" s="2"/>
      <c r="Q533" s="2"/>
      <c r="R533" s="2"/>
      <c r="S533" s="2"/>
      <c r="T533" s="2"/>
      <c r="U533" s="2"/>
      <c r="V533" s="2"/>
      <c r="W533" s="2"/>
      <c r="X533" s="2"/>
    </row>
    <row r="534" spans="16:24" ht="16.5">
      <c r="P534" s="2"/>
      <c r="Q534" s="2"/>
      <c r="R534" s="2"/>
      <c r="S534" s="2"/>
      <c r="T534" s="2"/>
      <c r="U534" s="2"/>
      <c r="V534" s="2"/>
      <c r="W534" s="2"/>
      <c r="X534" s="2"/>
    </row>
    <row r="535" spans="16:24" ht="16.5">
      <c r="P535" s="2"/>
      <c r="Q535" s="2"/>
      <c r="R535" s="2"/>
      <c r="S535" s="2"/>
      <c r="T535" s="2"/>
      <c r="U535" s="2"/>
      <c r="V535" s="2"/>
      <c r="W535" s="2"/>
      <c r="X535" s="2"/>
    </row>
    <row r="536" spans="16:24" ht="16.5">
      <c r="P536" s="2"/>
      <c r="Q536" s="2"/>
      <c r="R536" s="2"/>
      <c r="S536" s="2"/>
      <c r="T536" s="2"/>
      <c r="U536" s="2"/>
      <c r="V536" s="2"/>
      <c r="W536" s="2"/>
      <c r="X536" s="2"/>
    </row>
    <row r="537" spans="16:24" ht="16.5">
      <c r="P537" s="2"/>
      <c r="Q537" s="2"/>
      <c r="R537" s="2"/>
      <c r="S537" s="2"/>
      <c r="T537" s="2"/>
      <c r="U537" s="2"/>
      <c r="V537" s="2"/>
      <c r="W537" s="2"/>
      <c r="X537" s="2"/>
    </row>
    <row r="538" spans="16:24" ht="16.5">
      <c r="P538" s="2"/>
      <c r="Q538" s="2"/>
      <c r="R538" s="2"/>
      <c r="S538" s="2"/>
      <c r="T538" s="2"/>
      <c r="U538" s="2"/>
      <c r="V538" s="2"/>
      <c r="W538" s="2"/>
      <c r="X538" s="2"/>
    </row>
    <row r="539" spans="16:24" ht="16.5">
      <c r="P539" s="2"/>
      <c r="Q539" s="2"/>
      <c r="R539" s="2"/>
      <c r="S539" s="2"/>
      <c r="T539" s="2"/>
      <c r="U539" s="2"/>
      <c r="V539" s="2"/>
      <c r="W539" s="2"/>
      <c r="X539" s="2"/>
    </row>
    <row r="540" spans="16:24" ht="16.5">
      <c r="P540" s="2"/>
      <c r="Q540" s="2"/>
      <c r="R540" s="2"/>
      <c r="S540" s="2"/>
      <c r="T540" s="2"/>
      <c r="U540" s="2"/>
      <c r="V540" s="2"/>
      <c r="W540" s="2"/>
      <c r="X540" s="2"/>
    </row>
    <row r="541" spans="16:24" ht="16.5">
      <c r="P541" s="2"/>
      <c r="Q541" s="2"/>
      <c r="R541" s="2"/>
      <c r="S541" s="2"/>
      <c r="T541" s="2"/>
      <c r="U541" s="2"/>
      <c r="V541" s="2"/>
      <c r="W541" s="2"/>
      <c r="X541" s="2"/>
    </row>
    <row r="542" spans="16:24" ht="16.5">
      <c r="P542" s="2"/>
      <c r="Q542" s="2"/>
      <c r="R542" s="2"/>
      <c r="S542" s="2"/>
      <c r="T542" s="2"/>
      <c r="U542" s="2"/>
      <c r="V542" s="2"/>
      <c r="W542" s="2"/>
      <c r="X542" s="2"/>
    </row>
    <row r="543" spans="16:24" ht="16.5">
      <c r="P543" s="2"/>
      <c r="Q543" s="2"/>
      <c r="R543" s="2"/>
      <c r="S543" s="2"/>
      <c r="T543" s="2"/>
      <c r="U543" s="2"/>
      <c r="V543" s="2"/>
      <c r="W543" s="2"/>
      <c r="X543" s="2"/>
    </row>
    <row r="544" spans="16:24" ht="16.5">
      <c r="P544" s="2"/>
      <c r="Q544" s="2"/>
      <c r="R544" s="2"/>
      <c r="S544" s="2"/>
      <c r="T544" s="2"/>
      <c r="U544" s="2"/>
      <c r="V544" s="2"/>
      <c r="W544" s="2"/>
      <c r="X544" s="2"/>
    </row>
    <row r="545" spans="16:24" ht="16.5">
      <c r="P545" s="2"/>
      <c r="Q545" s="2"/>
      <c r="R545" s="2"/>
      <c r="S545" s="2"/>
      <c r="T545" s="2"/>
      <c r="U545" s="2"/>
      <c r="V545" s="2"/>
      <c r="W545" s="2"/>
      <c r="X545" s="2"/>
    </row>
    <row r="546" spans="16:24" ht="16.5">
      <c r="P546" s="2"/>
      <c r="Q546" s="2"/>
      <c r="R546" s="2"/>
      <c r="S546" s="2"/>
      <c r="T546" s="2"/>
      <c r="U546" s="2"/>
      <c r="V546" s="2"/>
      <c r="W546" s="2"/>
      <c r="X546" s="2"/>
    </row>
    <row r="547" spans="16:24" ht="16.5">
      <c r="P547" s="2"/>
      <c r="Q547" s="2"/>
      <c r="R547" s="2"/>
      <c r="S547" s="2"/>
      <c r="T547" s="2"/>
      <c r="U547" s="2"/>
      <c r="V547" s="2"/>
      <c r="W547" s="2"/>
      <c r="X547" s="2"/>
    </row>
    <row r="548" spans="16:24" ht="16.5">
      <c r="P548" s="2"/>
      <c r="Q548" s="2"/>
      <c r="R548" s="2"/>
      <c r="S548" s="2"/>
      <c r="T548" s="2"/>
      <c r="U548" s="2"/>
      <c r="V548" s="2"/>
      <c r="W548" s="2"/>
      <c r="X548" s="2"/>
    </row>
    <row r="549" spans="16:24" ht="16.5">
      <c r="P549" s="2"/>
      <c r="Q549" s="2"/>
      <c r="R549" s="2"/>
      <c r="S549" s="2"/>
      <c r="T549" s="2"/>
      <c r="U549" s="2"/>
      <c r="V549" s="2"/>
      <c r="W549" s="2"/>
      <c r="X549" s="2"/>
    </row>
    <row r="550" spans="16:24" ht="16.5">
      <c r="P550" s="2"/>
      <c r="Q550" s="2"/>
      <c r="R550" s="2"/>
      <c r="S550" s="2"/>
      <c r="T550" s="2"/>
      <c r="U550" s="2"/>
      <c r="V550" s="2"/>
      <c r="W550" s="2"/>
      <c r="X550" s="2"/>
    </row>
    <row r="551" spans="16:24" ht="16.5">
      <c r="P551" s="2"/>
      <c r="Q551" s="2"/>
      <c r="R551" s="2"/>
      <c r="S551" s="2"/>
      <c r="T551" s="2"/>
      <c r="U551" s="2"/>
      <c r="V551" s="2"/>
      <c r="W551" s="2"/>
      <c r="X551" s="2"/>
    </row>
    <row r="552" spans="16:24" ht="16.5">
      <c r="P552" s="2"/>
      <c r="Q552" s="2"/>
      <c r="R552" s="2"/>
      <c r="S552" s="2"/>
      <c r="T552" s="2"/>
      <c r="U552" s="2"/>
      <c r="V552" s="2"/>
      <c r="W552" s="2"/>
      <c r="X552" s="2"/>
    </row>
    <row r="553" spans="16:24" ht="16.5">
      <c r="P553" s="2"/>
      <c r="Q553" s="2"/>
      <c r="R553" s="2"/>
      <c r="S553" s="2"/>
      <c r="T553" s="2"/>
      <c r="U553" s="2"/>
      <c r="V553" s="2"/>
      <c r="W553" s="2"/>
      <c r="X553" s="2"/>
    </row>
    <row r="554" spans="16:24" ht="16.5">
      <c r="P554" s="2"/>
      <c r="Q554" s="2"/>
      <c r="R554" s="2"/>
      <c r="S554" s="2"/>
      <c r="T554" s="2"/>
      <c r="U554" s="2"/>
      <c r="V554" s="2"/>
      <c r="W554" s="2"/>
      <c r="X554" s="2"/>
    </row>
    <row r="555" spans="16:24" ht="16.5">
      <c r="P555" s="2"/>
      <c r="Q555" s="2"/>
      <c r="R555" s="2"/>
      <c r="S555" s="2"/>
      <c r="T555" s="2"/>
      <c r="U555" s="2"/>
      <c r="V555" s="2"/>
      <c r="W555" s="2"/>
      <c r="X555" s="2"/>
    </row>
    <row r="556" spans="16:24" ht="16.5">
      <c r="P556" s="2"/>
      <c r="Q556" s="2"/>
      <c r="R556" s="2"/>
      <c r="S556" s="2"/>
      <c r="T556" s="2"/>
      <c r="U556" s="2"/>
      <c r="V556" s="2"/>
      <c r="W556" s="2"/>
      <c r="X556" s="2"/>
    </row>
    <row r="557" spans="16:24" ht="16.5">
      <c r="P557" s="2"/>
      <c r="Q557" s="2"/>
      <c r="R557" s="2"/>
      <c r="S557" s="2"/>
      <c r="T557" s="2"/>
      <c r="U557" s="2"/>
      <c r="V557" s="2"/>
      <c r="W557" s="2"/>
      <c r="X557" s="2"/>
    </row>
    <row r="558" spans="16:24" ht="16.5">
      <c r="P558" s="2"/>
      <c r="Q558" s="2"/>
      <c r="R558" s="2"/>
      <c r="S558" s="2"/>
      <c r="T558" s="2"/>
      <c r="U558" s="2"/>
      <c r="V558" s="2"/>
      <c r="W558" s="2"/>
      <c r="X558" s="2"/>
    </row>
    <row r="559" spans="16:24" ht="16.5">
      <c r="P559" s="2"/>
      <c r="Q559" s="2"/>
      <c r="R559" s="2"/>
      <c r="S559" s="2"/>
      <c r="T559" s="2"/>
      <c r="U559" s="2"/>
      <c r="V559" s="2"/>
      <c r="W559" s="2"/>
      <c r="X559" s="2"/>
    </row>
    <row r="560" spans="16:24" ht="16.5">
      <c r="P560" s="2"/>
      <c r="Q560" s="2"/>
      <c r="R560" s="2"/>
      <c r="S560" s="2"/>
      <c r="T560" s="2"/>
      <c r="U560" s="2"/>
      <c r="V560" s="2"/>
      <c r="W560" s="2"/>
      <c r="X560" s="2"/>
    </row>
    <row r="561" spans="16:24" ht="16.5">
      <c r="P561" s="2"/>
      <c r="Q561" s="2"/>
      <c r="R561" s="2"/>
      <c r="S561" s="2"/>
      <c r="T561" s="2"/>
      <c r="U561" s="2"/>
      <c r="V561" s="2"/>
      <c r="W561" s="2"/>
      <c r="X561" s="2"/>
    </row>
    <row r="562" spans="16:24" ht="16.5">
      <c r="P562" s="2"/>
      <c r="Q562" s="2"/>
      <c r="R562" s="2"/>
      <c r="S562" s="2"/>
      <c r="T562" s="2"/>
      <c r="U562" s="2"/>
      <c r="V562" s="2"/>
      <c r="W562" s="2"/>
      <c r="X562" s="2"/>
    </row>
    <row r="563" spans="16:24" ht="16.5">
      <c r="P563" s="2"/>
      <c r="Q563" s="2"/>
      <c r="R563" s="2"/>
      <c r="S563" s="2"/>
      <c r="T563" s="2"/>
      <c r="U563" s="2"/>
      <c r="V563" s="2"/>
      <c r="W563" s="2"/>
      <c r="X563" s="2"/>
    </row>
    <row r="564" spans="16:24" ht="16.5">
      <c r="P564" s="2"/>
      <c r="Q564" s="2"/>
      <c r="R564" s="2"/>
      <c r="S564" s="2"/>
      <c r="T564" s="2"/>
      <c r="U564" s="2"/>
      <c r="V564" s="2"/>
      <c r="W564" s="2"/>
      <c r="X564" s="2"/>
    </row>
    <row r="565" spans="16:24" ht="16.5">
      <c r="P565" s="2"/>
      <c r="Q565" s="2"/>
      <c r="R565" s="2"/>
      <c r="S565" s="2"/>
      <c r="T565" s="2"/>
      <c r="U565" s="2"/>
      <c r="V565" s="2"/>
      <c r="W565" s="2"/>
      <c r="X565" s="2"/>
    </row>
    <row r="566" spans="16:24" ht="16.5">
      <c r="P566" s="2"/>
      <c r="Q566" s="2"/>
      <c r="R566" s="2"/>
      <c r="S566" s="2"/>
      <c r="T566" s="2"/>
      <c r="U566" s="2"/>
      <c r="V566" s="2"/>
      <c r="W566" s="2"/>
      <c r="X566" s="2"/>
    </row>
    <row r="567" spans="16:24" ht="16.5">
      <c r="P567" s="2"/>
      <c r="Q567" s="2"/>
      <c r="R567" s="2"/>
      <c r="S567" s="2"/>
      <c r="T567" s="2"/>
      <c r="U567" s="2"/>
      <c r="V567" s="2"/>
      <c r="W567" s="2"/>
      <c r="X567" s="2"/>
    </row>
    <row r="568" spans="16:24" ht="16.5">
      <c r="P568" s="2"/>
      <c r="Q568" s="2"/>
      <c r="R568" s="2"/>
      <c r="S568" s="2"/>
      <c r="T568" s="2"/>
      <c r="U568" s="2"/>
      <c r="V568" s="2"/>
      <c r="W568" s="2"/>
      <c r="X568" s="2"/>
    </row>
    <row r="569" spans="16:24" ht="16.5">
      <c r="P569" s="2"/>
      <c r="Q569" s="2"/>
      <c r="R569" s="2"/>
      <c r="S569" s="2"/>
      <c r="T569" s="2"/>
      <c r="U569" s="2"/>
      <c r="V569" s="2"/>
      <c r="W569" s="2"/>
      <c r="X569" s="2"/>
    </row>
    <row r="570" spans="16:24" ht="16.5">
      <c r="P570" s="2"/>
      <c r="Q570" s="2"/>
      <c r="R570" s="2"/>
      <c r="S570" s="2"/>
      <c r="T570" s="2"/>
      <c r="U570" s="2"/>
      <c r="V570" s="2"/>
      <c r="W570" s="2"/>
      <c r="X570" s="2"/>
    </row>
    <row r="571" spans="16:24" ht="16.5">
      <c r="P571" s="2"/>
      <c r="Q571" s="2"/>
      <c r="R571" s="2"/>
      <c r="S571" s="2"/>
      <c r="T571" s="2"/>
      <c r="U571" s="2"/>
      <c r="V571" s="2"/>
      <c r="W571" s="2"/>
      <c r="X571" s="2"/>
    </row>
    <row r="572" spans="16:24" ht="16.5">
      <c r="P572" s="2"/>
      <c r="Q572" s="2"/>
      <c r="R572" s="2"/>
      <c r="S572" s="2"/>
      <c r="T572" s="2"/>
      <c r="U572" s="2"/>
      <c r="V572" s="2"/>
      <c r="W572" s="2"/>
      <c r="X572" s="2"/>
    </row>
    <row r="573" spans="16:24" ht="16.5">
      <c r="P573" s="2"/>
      <c r="Q573" s="2"/>
      <c r="R573" s="2"/>
      <c r="S573" s="2"/>
      <c r="T573" s="2"/>
      <c r="U573" s="2"/>
      <c r="V573" s="2"/>
      <c r="W573" s="2"/>
      <c r="X573" s="2"/>
    </row>
    <row r="574" spans="16:24" ht="16.5">
      <c r="P574" s="2"/>
      <c r="Q574" s="2"/>
      <c r="R574" s="2"/>
      <c r="S574" s="2"/>
      <c r="T574" s="2"/>
      <c r="U574" s="2"/>
      <c r="V574" s="2"/>
      <c r="W574" s="2"/>
      <c r="X574" s="2"/>
    </row>
    <row r="575" spans="16:24" ht="16.5">
      <c r="P575" s="2"/>
      <c r="Q575" s="2"/>
      <c r="R575" s="2"/>
      <c r="S575" s="2"/>
      <c r="T575" s="2"/>
      <c r="U575" s="2"/>
      <c r="V575" s="2"/>
      <c r="W575" s="2"/>
      <c r="X575" s="2"/>
    </row>
    <row r="576" spans="16:24" ht="16.5">
      <c r="P576" s="2"/>
      <c r="Q576" s="2"/>
      <c r="R576" s="2"/>
      <c r="S576" s="2"/>
      <c r="T576" s="2"/>
      <c r="U576" s="2"/>
      <c r="V576" s="2"/>
      <c r="W576" s="2"/>
      <c r="X576" s="2"/>
    </row>
    <row r="577" spans="16:24" ht="16.5">
      <c r="P577" s="2"/>
      <c r="Q577" s="2"/>
      <c r="R577" s="2"/>
      <c r="S577" s="2"/>
      <c r="T577" s="2"/>
      <c r="U577" s="2"/>
      <c r="V577" s="2"/>
      <c r="W577" s="2"/>
      <c r="X577" s="2"/>
    </row>
    <row r="578" spans="16:24" ht="16.5">
      <c r="P578" s="2"/>
      <c r="Q578" s="2"/>
      <c r="R578" s="2"/>
      <c r="S578" s="2"/>
      <c r="T578" s="2"/>
      <c r="U578" s="2"/>
      <c r="V578" s="2"/>
      <c r="W578" s="2"/>
      <c r="X578" s="2"/>
    </row>
    <row r="579" spans="16:24" ht="16.5">
      <c r="P579" s="2"/>
      <c r="Q579" s="2"/>
      <c r="R579" s="2"/>
      <c r="S579" s="2"/>
      <c r="T579" s="2"/>
      <c r="U579" s="2"/>
      <c r="V579" s="2"/>
      <c r="W579" s="2"/>
      <c r="X579" s="2"/>
    </row>
    <row r="580" spans="16:24" ht="16.5">
      <c r="P580" s="2"/>
      <c r="Q580" s="2"/>
      <c r="R580" s="2"/>
      <c r="S580" s="2"/>
      <c r="T580" s="2"/>
      <c r="U580" s="2"/>
      <c r="V580" s="2"/>
      <c r="W580" s="2"/>
      <c r="X580" s="2"/>
    </row>
    <row r="581" spans="16:24" ht="16.5">
      <c r="P581" s="2"/>
      <c r="Q581" s="2"/>
      <c r="R581" s="2"/>
      <c r="S581" s="2"/>
      <c r="T581" s="2"/>
      <c r="U581" s="2"/>
      <c r="V581" s="2"/>
      <c r="W581" s="2"/>
      <c r="X581" s="2"/>
    </row>
    <row r="582" spans="16:24" ht="16.5">
      <c r="P582" s="2"/>
      <c r="Q582" s="2"/>
      <c r="R582" s="2"/>
      <c r="S582" s="2"/>
      <c r="T582" s="2"/>
      <c r="U582" s="2"/>
      <c r="V582" s="2"/>
      <c r="W582" s="2"/>
      <c r="X582" s="2"/>
    </row>
    <row r="583" spans="16:24" ht="16.5">
      <c r="P583" s="2"/>
      <c r="Q583" s="2"/>
      <c r="R583" s="2"/>
      <c r="S583" s="2"/>
      <c r="T583" s="2"/>
      <c r="U583" s="2"/>
      <c r="V583" s="2"/>
      <c r="W583" s="2"/>
      <c r="X583" s="2"/>
    </row>
    <row r="584" spans="16:24" ht="16.5">
      <c r="P584" s="2"/>
      <c r="Q584" s="2"/>
      <c r="R584" s="2"/>
      <c r="S584" s="2"/>
      <c r="T584" s="2"/>
      <c r="U584" s="2"/>
      <c r="V584" s="2"/>
      <c r="W584" s="2"/>
      <c r="X584" s="2"/>
    </row>
    <row r="585" spans="16:24" ht="16.5">
      <c r="P585" s="2"/>
      <c r="Q585" s="2"/>
      <c r="R585" s="2"/>
      <c r="S585" s="2"/>
      <c r="T585" s="2"/>
      <c r="U585" s="2"/>
      <c r="V585" s="2"/>
      <c r="W585" s="2"/>
      <c r="X585" s="2"/>
    </row>
    <row r="586" spans="16:24" ht="16.5">
      <c r="P586" s="2"/>
      <c r="Q586" s="2"/>
      <c r="R586" s="2"/>
      <c r="S586" s="2"/>
      <c r="T586" s="2"/>
      <c r="U586" s="2"/>
      <c r="V586" s="2"/>
      <c r="W586" s="2"/>
      <c r="X586" s="2"/>
    </row>
    <row r="587" spans="16:24" ht="16.5">
      <c r="P587" s="2"/>
      <c r="Q587" s="2"/>
      <c r="R587" s="2"/>
      <c r="S587" s="2"/>
      <c r="T587" s="2"/>
      <c r="U587" s="2"/>
      <c r="V587" s="2"/>
      <c r="W587" s="2"/>
      <c r="X587" s="2"/>
    </row>
    <row r="588" spans="16:24" ht="16.5">
      <c r="P588" s="2"/>
      <c r="Q588" s="2"/>
      <c r="R588" s="2"/>
      <c r="S588" s="2"/>
      <c r="T588" s="2"/>
      <c r="U588" s="2"/>
      <c r="V588" s="2"/>
      <c r="W588" s="2"/>
      <c r="X588" s="2"/>
    </row>
    <row r="589" spans="16:24" ht="16.5">
      <c r="P589" s="2"/>
      <c r="Q589" s="2"/>
      <c r="R589" s="2"/>
      <c r="S589" s="2"/>
      <c r="T589" s="2"/>
      <c r="U589" s="2"/>
      <c r="V589" s="2"/>
      <c r="W589" s="2"/>
      <c r="X589" s="2"/>
    </row>
    <row r="590" spans="16:24" ht="16.5">
      <c r="P590" s="2"/>
      <c r="Q590" s="2"/>
      <c r="R590" s="2"/>
      <c r="S590" s="2"/>
      <c r="T590" s="2"/>
      <c r="U590" s="2"/>
      <c r="V590" s="2"/>
      <c r="W590" s="2"/>
      <c r="X590" s="2"/>
    </row>
    <row r="591" spans="16:24" ht="16.5">
      <c r="P591" s="2"/>
      <c r="Q591" s="2"/>
      <c r="R591" s="2"/>
      <c r="S591" s="2"/>
      <c r="T591" s="2"/>
      <c r="U591" s="2"/>
      <c r="V591" s="2"/>
      <c r="W591" s="2"/>
      <c r="X591" s="2"/>
    </row>
    <row r="592" spans="16:24" ht="16.5">
      <c r="P592" s="2"/>
      <c r="Q592" s="2"/>
      <c r="R592" s="2"/>
      <c r="S592" s="2"/>
      <c r="T592" s="2"/>
      <c r="U592" s="2"/>
      <c r="V592" s="2"/>
      <c r="W592" s="2"/>
      <c r="X592" s="2"/>
    </row>
    <row r="593" spans="16:24" ht="16.5">
      <c r="P593" s="2"/>
      <c r="Q593" s="2"/>
      <c r="R593" s="2"/>
      <c r="S593" s="2"/>
      <c r="T593" s="2"/>
      <c r="U593" s="2"/>
      <c r="V593" s="2"/>
      <c r="W593" s="2"/>
      <c r="X593" s="2"/>
    </row>
    <row r="594" spans="16:24" ht="16.5">
      <c r="P594" s="2"/>
      <c r="Q594" s="2"/>
      <c r="R594" s="2"/>
      <c r="S594" s="2"/>
      <c r="T594" s="2"/>
      <c r="U594" s="2"/>
      <c r="V594" s="2"/>
      <c r="W594" s="2"/>
      <c r="X594" s="2"/>
    </row>
    <row r="595" spans="16:24" ht="16.5">
      <c r="P595" s="2"/>
      <c r="Q595" s="2"/>
      <c r="R595" s="2"/>
      <c r="S595" s="2"/>
      <c r="T595" s="2"/>
      <c r="U595" s="2"/>
      <c r="V595" s="2"/>
      <c r="W595" s="2"/>
      <c r="X595" s="2"/>
    </row>
    <row r="596" spans="16:24" ht="16.5">
      <c r="P596" s="2"/>
      <c r="Q596" s="2"/>
      <c r="R596" s="2"/>
      <c r="S596" s="2"/>
      <c r="T596" s="2"/>
      <c r="U596" s="2"/>
      <c r="V596" s="2"/>
      <c r="W596" s="2"/>
      <c r="X596" s="2"/>
    </row>
    <row r="597" spans="16:24" ht="16.5">
      <c r="P597" s="2"/>
      <c r="Q597" s="2"/>
      <c r="R597" s="2"/>
      <c r="S597" s="2"/>
      <c r="T597" s="2"/>
      <c r="U597" s="2"/>
      <c r="V597" s="2"/>
      <c r="W597" s="2"/>
      <c r="X597" s="2"/>
    </row>
    <row r="598" spans="16:24" ht="16.5">
      <c r="P598" s="2"/>
      <c r="Q598" s="2"/>
      <c r="R598" s="2"/>
      <c r="S598" s="2"/>
      <c r="T598" s="2"/>
      <c r="U598" s="2"/>
      <c r="V598" s="2"/>
      <c r="W598" s="2"/>
      <c r="X598" s="2"/>
    </row>
    <row r="599" spans="16:24" ht="16.5">
      <c r="P599" s="2"/>
      <c r="Q599" s="2"/>
      <c r="R599" s="2"/>
      <c r="S599" s="2"/>
      <c r="T599" s="2"/>
      <c r="U599" s="2"/>
      <c r="V599" s="2"/>
      <c r="W599" s="2"/>
      <c r="X599" s="2"/>
    </row>
    <row r="600" spans="16:24" ht="16.5">
      <c r="P600" s="2"/>
      <c r="Q600" s="2"/>
      <c r="R600" s="2"/>
      <c r="S600" s="2"/>
      <c r="T600" s="2"/>
      <c r="U600" s="2"/>
      <c r="V600" s="2"/>
      <c r="W600" s="2"/>
      <c r="X600" s="2"/>
    </row>
    <row r="601" spans="16:24" ht="16.5">
      <c r="P601" s="2"/>
      <c r="Q601" s="2"/>
      <c r="R601" s="2"/>
      <c r="S601" s="2"/>
      <c r="T601" s="2"/>
      <c r="U601" s="2"/>
      <c r="V601" s="2"/>
      <c r="W601" s="2"/>
      <c r="X601" s="2"/>
    </row>
    <row r="602" spans="16:24" ht="16.5">
      <c r="P602" s="2"/>
      <c r="Q602" s="2"/>
      <c r="R602" s="2"/>
      <c r="S602" s="2"/>
      <c r="T602" s="2"/>
      <c r="U602" s="2"/>
      <c r="V602" s="2"/>
      <c r="W602" s="2"/>
      <c r="X602" s="2"/>
    </row>
    <row r="603" spans="16:24" ht="16.5">
      <c r="P603" s="2"/>
      <c r="Q603" s="2"/>
      <c r="R603" s="2"/>
      <c r="S603" s="2"/>
      <c r="T603" s="2"/>
      <c r="U603" s="2"/>
      <c r="V603" s="2"/>
      <c r="W603" s="2"/>
      <c r="X603" s="2"/>
    </row>
    <row r="604" spans="16:24" ht="16.5">
      <c r="P604" s="2"/>
      <c r="Q604" s="2"/>
      <c r="R604" s="2"/>
      <c r="S604" s="2"/>
      <c r="T604" s="2"/>
      <c r="U604" s="2"/>
      <c r="V604" s="2"/>
      <c r="W604" s="2"/>
      <c r="X604" s="2"/>
    </row>
    <row r="605" spans="16:24" ht="16.5">
      <c r="P605" s="2"/>
      <c r="Q605" s="2"/>
      <c r="R605" s="2"/>
      <c r="S605" s="2"/>
      <c r="T605" s="2"/>
      <c r="U605" s="2"/>
      <c r="V605" s="2"/>
      <c r="W605" s="2"/>
      <c r="X605" s="2"/>
    </row>
    <row r="606" spans="16:24" ht="16.5">
      <c r="P606" s="2"/>
      <c r="Q606" s="2"/>
      <c r="R606" s="2"/>
      <c r="S606" s="2"/>
      <c r="T606" s="2"/>
      <c r="U606" s="2"/>
      <c r="V606" s="2"/>
      <c r="W606" s="2"/>
      <c r="X606" s="2"/>
    </row>
    <row r="607" spans="16:24" ht="16.5">
      <c r="P607" s="2"/>
      <c r="Q607" s="2"/>
      <c r="R607" s="2"/>
      <c r="S607" s="2"/>
      <c r="T607" s="2"/>
      <c r="U607" s="2"/>
      <c r="V607" s="2"/>
      <c r="W607" s="2"/>
      <c r="X607" s="2"/>
    </row>
    <row r="608" spans="16:24" ht="16.5">
      <c r="P608" s="2"/>
      <c r="Q608" s="2"/>
      <c r="R608" s="2"/>
      <c r="S608" s="2"/>
      <c r="T608" s="2"/>
      <c r="U608" s="2"/>
      <c r="V608" s="2"/>
      <c r="W608" s="2"/>
      <c r="X608" s="2"/>
    </row>
    <row r="609" spans="16:24" ht="16.5">
      <c r="P609" s="2"/>
      <c r="Q609" s="2"/>
      <c r="R609" s="2"/>
      <c r="S609" s="2"/>
      <c r="T609" s="2"/>
      <c r="U609" s="2"/>
      <c r="V609" s="2"/>
      <c r="W609" s="2"/>
      <c r="X609" s="2"/>
    </row>
    <row r="610" spans="16:24" ht="16.5">
      <c r="P610" s="2"/>
      <c r="Q610" s="2"/>
      <c r="R610" s="2"/>
      <c r="S610" s="2"/>
      <c r="T610" s="2"/>
      <c r="U610" s="2"/>
      <c r="V610" s="2"/>
      <c r="W610" s="2"/>
      <c r="X610" s="2"/>
    </row>
    <row r="611" spans="16:24" ht="16.5">
      <c r="P611" s="2"/>
      <c r="Q611" s="2"/>
      <c r="R611" s="2"/>
      <c r="S611" s="2"/>
      <c r="T611" s="2"/>
      <c r="U611" s="2"/>
      <c r="V611" s="2"/>
      <c r="W611" s="2"/>
      <c r="X611" s="2"/>
    </row>
    <row r="612" spans="16:24" ht="16.5">
      <c r="P612" s="2"/>
      <c r="Q612" s="2"/>
      <c r="R612" s="2"/>
      <c r="S612" s="2"/>
      <c r="T612" s="2"/>
      <c r="U612" s="2"/>
      <c r="V612" s="2"/>
      <c r="W612" s="2"/>
      <c r="X612" s="2"/>
    </row>
    <row r="613" spans="16:24" ht="16.5">
      <c r="P613" s="2"/>
      <c r="Q613" s="2"/>
      <c r="R613" s="2"/>
      <c r="S613" s="2"/>
      <c r="T613" s="2"/>
      <c r="U613" s="2"/>
      <c r="V613" s="2"/>
      <c r="W613" s="2"/>
      <c r="X613" s="2"/>
    </row>
    <row r="614" spans="16:24" ht="16.5">
      <c r="P614" s="2"/>
      <c r="Q614" s="2"/>
      <c r="R614" s="2"/>
      <c r="S614" s="2"/>
      <c r="T614" s="2"/>
      <c r="U614" s="2"/>
      <c r="V614" s="2"/>
      <c r="W614" s="2"/>
      <c r="X614" s="2"/>
    </row>
    <row r="615" spans="16:24" ht="16.5">
      <c r="P615" s="2"/>
      <c r="Q615" s="2"/>
      <c r="R615" s="2"/>
      <c r="S615" s="2"/>
      <c r="T615" s="2"/>
      <c r="U615" s="2"/>
      <c r="V615" s="2"/>
      <c r="W615" s="2"/>
      <c r="X615" s="2"/>
    </row>
    <row r="616" spans="16:24" ht="16.5">
      <c r="P616" s="2"/>
      <c r="Q616" s="2"/>
      <c r="R616" s="2"/>
      <c r="S616" s="2"/>
      <c r="T616" s="2"/>
      <c r="U616" s="2"/>
      <c r="V616" s="2"/>
      <c r="W616" s="2"/>
      <c r="X616" s="2"/>
    </row>
    <row r="617" spans="16:24" ht="16.5">
      <c r="P617" s="2"/>
      <c r="Q617" s="2"/>
      <c r="R617" s="2"/>
      <c r="S617" s="2"/>
      <c r="T617" s="2"/>
      <c r="U617" s="2"/>
      <c r="V617" s="2"/>
      <c r="W617" s="2"/>
      <c r="X617" s="2"/>
    </row>
    <row r="618" spans="16:24" ht="16.5">
      <c r="P618" s="2"/>
      <c r="Q618" s="2"/>
      <c r="R618" s="2"/>
      <c r="S618" s="2"/>
      <c r="T618" s="2"/>
      <c r="U618" s="2"/>
      <c r="V618" s="2"/>
      <c r="W618" s="2"/>
      <c r="X618" s="2"/>
    </row>
    <row r="619" spans="16:24" ht="16.5">
      <c r="P619" s="2"/>
      <c r="Q619" s="2"/>
      <c r="R619" s="2"/>
      <c r="S619" s="2"/>
      <c r="T619" s="2"/>
      <c r="U619" s="2"/>
      <c r="V619" s="2"/>
      <c r="W619" s="2"/>
      <c r="X619" s="2"/>
    </row>
    <row r="620" spans="16:24" ht="16.5">
      <c r="P620" s="2"/>
      <c r="Q620" s="2"/>
      <c r="R620" s="2"/>
      <c r="S620" s="2"/>
      <c r="T620" s="2"/>
      <c r="U620" s="2"/>
      <c r="V620" s="2"/>
      <c r="W620" s="2"/>
      <c r="X620" s="2"/>
    </row>
    <row r="621" spans="16:24" ht="16.5">
      <c r="P621" s="2"/>
      <c r="Q621" s="2"/>
      <c r="R621" s="2"/>
      <c r="S621" s="2"/>
      <c r="T621" s="2"/>
      <c r="U621" s="2"/>
      <c r="V621" s="2"/>
      <c r="W621" s="2"/>
      <c r="X621" s="2"/>
    </row>
    <row r="622" spans="16:24" ht="16.5">
      <c r="P622" s="2"/>
      <c r="Q622" s="2"/>
      <c r="R622" s="2"/>
      <c r="S622" s="2"/>
      <c r="T622" s="2"/>
      <c r="U622" s="2"/>
      <c r="V622" s="2"/>
      <c r="W622" s="2"/>
      <c r="X622" s="2"/>
    </row>
    <row r="623" spans="16:24" ht="16.5">
      <c r="P623" s="2"/>
      <c r="Q623" s="2"/>
      <c r="R623" s="2"/>
      <c r="S623" s="2"/>
      <c r="T623" s="2"/>
      <c r="U623" s="2"/>
      <c r="V623" s="2"/>
      <c r="W623" s="2"/>
      <c r="X623" s="2"/>
    </row>
    <row r="624" spans="16:24" ht="16.5">
      <c r="P624" s="2"/>
      <c r="Q624" s="2"/>
      <c r="R624" s="2"/>
      <c r="S624" s="2"/>
      <c r="T624" s="2"/>
      <c r="U624" s="2"/>
      <c r="V624" s="2"/>
      <c r="W624" s="2"/>
      <c r="X624" s="2"/>
    </row>
    <row r="625" spans="16:24" ht="16.5">
      <c r="P625" s="2"/>
      <c r="Q625" s="2"/>
      <c r="R625" s="2"/>
      <c r="S625" s="2"/>
      <c r="T625" s="2"/>
      <c r="U625" s="2"/>
      <c r="V625" s="2"/>
      <c r="W625" s="2"/>
      <c r="X625" s="2"/>
    </row>
    <row r="626" spans="16:24" ht="16.5">
      <c r="P626" s="2"/>
      <c r="Q626" s="2"/>
      <c r="R626" s="2"/>
      <c r="S626" s="2"/>
      <c r="T626" s="2"/>
      <c r="U626" s="2"/>
      <c r="V626" s="2"/>
      <c r="W626" s="2"/>
      <c r="X626" s="2"/>
    </row>
    <row r="627" spans="16:24" ht="16.5">
      <c r="P627" s="2"/>
      <c r="Q627" s="2"/>
      <c r="R627" s="2"/>
      <c r="S627" s="2"/>
      <c r="T627" s="2"/>
      <c r="U627" s="2"/>
      <c r="V627" s="2"/>
      <c r="W627" s="2"/>
      <c r="X627" s="2"/>
    </row>
    <row r="628" spans="16:24" ht="16.5">
      <c r="P628" s="2"/>
      <c r="Q628" s="2"/>
      <c r="R628" s="2"/>
      <c r="S628" s="2"/>
      <c r="T628" s="2"/>
      <c r="U628" s="2"/>
      <c r="V628" s="2"/>
      <c r="W628" s="2"/>
      <c r="X628" s="2"/>
    </row>
    <row r="629" spans="16:24" ht="16.5">
      <c r="P629" s="2"/>
      <c r="Q629" s="2"/>
      <c r="R629" s="2"/>
      <c r="S629" s="2"/>
      <c r="T629" s="2"/>
      <c r="U629" s="2"/>
      <c r="V629" s="2"/>
      <c r="W629" s="2"/>
      <c r="X629" s="2"/>
    </row>
    <row r="630" spans="16:24" ht="16.5">
      <c r="P630" s="2"/>
      <c r="Q630" s="2"/>
      <c r="R630" s="2"/>
      <c r="S630" s="2"/>
      <c r="T630" s="2"/>
      <c r="U630" s="2"/>
      <c r="V630" s="2"/>
      <c r="W630" s="2"/>
      <c r="X630" s="2"/>
    </row>
    <row r="631" spans="16:24" ht="16.5">
      <c r="P631" s="2"/>
      <c r="Q631" s="2"/>
      <c r="R631" s="2"/>
      <c r="S631" s="2"/>
      <c r="T631" s="2"/>
      <c r="U631" s="2"/>
      <c r="V631" s="2"/>
      <c r="W631" s="2"/>
      <c r="X631" s="2"/>
    </row>
    <row r="632" spans="16:24" ht="16.5">
      <c r="P632" s="2"/>
      <c r="Q632" s="2"/>
      <c r="R632" s="2"/>
      <c r="S632" s="2"/>
      <c r="T632" s="2"/>
      <c r="U632" s="2"/>
      <c r="V632" s="2"/>
      <c r="W632" s="2"/>
      <c r="X632" s="2"/>
    </row>
    <row r="633" spans="16:24" ht="16.5">
      <c r="P633" s="2"/>
      <c r="Q633" s="2"/>
      <c r="R633" s="2"/>
      <c r="S633" s="2"/>
      <c r="T633" s="2"/>
      <c r="U633" s="2"/>
      <c r="V633" s="2"/>
      <c r="W633" s="2"/>
      <c r="X633" s="2"/>
    </row>
    <row r="634" spans="16:24" ht="16.5">
      <c r="P634" s="2"/>
      <c r="Q634" s="2"/>
      <c r="R634" s="2"/>
      <c r="S634" s="2"/>
      <c r="T634" s="2"/>
      <c r="U634" s="2"/>
      <c r="V634" s="2"/>
      <c r="W634" s="2"/>
      <c r="X634" s="2"/>
    </row>
    <row r="635" spans="16:24" ht="16.5">
      <c r="P635" s="2"/>
      <c r="Q635" s="2"/>
      <c r="R635" s="2"/>
      <c r="S635" s="2"/>
      <c r="T635" s="2"/>
      <c r="U635" s="2"/>
      <c r="V635" s="2"/>
      <c r="W635" s="2"/>
      <c r="X635" s="2"/>
    </row>
    <row r="636" spans="16:24" ht="16.5">
      <c r="P636" s="2"/>
      <c r="Q636" s="2"/>
      <c r="R636" s="2"/>
      <c r="S636" s="2"/>
      <c r="T636" s="2"/>
      <c r="U636" s="2"/>
      <c r="V636" s="2"/>
      <c r="W636" s="2"/>
      <c r="X636" s="2"/>
    </row>
    <row r="637" spans="16:24" ht="16.5">
      <c r="P637" s="2"/>
      <c r="Q637" s="2"/>
      <c r="R637" s="2"/>
      <c r="S637" s="2"/>
      <c r="T637" s="2"/>
      <c r="U637" s="2"/>
      <c r="V637" s="2"/>
      <c r="W637" s="2"/>
      <c r="X637" s="2"/>
    </row>
    <row r="638" spans="16:24" ht="16.5">
      <c r="P638" s="2"/>
      <c r="Q638" s="2"/>
      <c r="R638" s="2"/>
      <c r="S638" s="2"/>
      <c r="T638" s="2"/>
      <c r="U638" s="2"/>
      <c r="V638" s="2"/>
      <c r="W638" s="2"/>
      <c r="X638" s="2"/>
    </row>
    <row r="639" spans="16:24" ht="16.5">
      <c r="P639" s="2"/>
      <c r="Q639" s="2"/>
      <c r="R639" s="2"/>
      <c r="S639" s="2"/>
      <c r="T639" s="2"/>
      <c r="U639" s="2"/>
      <c r="V639" s="2"/>
      <c r="W639" s="2"/>
      <c r="X639" s="2"/>
    </row>
    <row r="640" spans="16:24" ht="16.5">
      <c r="P640" s="2"/>
      <c r="Q640" s="2"/>
      <c r="R640" s="2"/>
      <c r="S640" s="2"/>
      <c r="T640" s="2"/>
      <c r="U640" s="2"/>
      <c r="V640" s="2"/>
      <c r="W640" s="2"/>
      <c r="X640" s="2"/>
    </row>
    <row r="641" spans="16:24" ht="16.5">
      <c r="P641" s="2"/>
      <c r="Q641" s="2"/>
      <c r="R641" s="2"/>
      <c r="S641" s="2"/>
      <c r="T641" s="2"/>
      <c r="U641" s="2"/>
      <c r="V641" s="2"/>
      <c r="W641" s="2"/>
      <c r="X641" s="2"/>
    </row>
    <row r="642" spans="16:24" ht="16.5">
      <c r="P642" s="2"/>
      <c r="Q642" s="2"/>
      <c r="R642" s="2"/>
      <c r="S642" s="2"/>
      <c r="T642" s="2"/>
      <c r="U642" s="2"/>
      <c r="V642" s="2"/>
      <c r="W642" s="2"/>
      <c r="X642" s="2"/>
    </row>
    <row r="643" spans="16:24" ht="16.5">
      <c r="P643" s="2"/>
      <c r="Q643" s="2"/>
      <c r="R643" s="2"/>
      <c r="S643" s="2"/>
      <c r="T643" s="2"/>
      <c r="U643" s="2"/>
      <c r="V643" s="2"/>
      <c r="W643" s="2"/>
      <c r="X643" s="2"/>
    </row>
    <row r="644" spans="16:24" ht="16.5">
      <c r="P644" s="2"/>
      <c r="Q644" s="2"/>
      <c r="R644" s="2"/>
      <c r="S644" s="2"/>
      <c r="T644" s="2"/>
      <c r="U644" s="2"/>
      <c r="V644" s="2"/>
      <c r="W644" s="2"/>
      <c r="X644" s="2"/>
    </row>
    <row r="645" spans="16:24" ht="16.5">
      <c r="P645" s="2"/>
      <c r="Q645" s="2"/>
      <c r="R645" s="2"/>
      <c r="S645" s="2"/>
      <c r="T645" s="2"/>
      <c r="U645" s="2"/>
      <c r="V645" s="2"/>
      <c r="W645" s="2"/>
      <c r="X645" s="2"/>
    </row>
    <row r="646" spans="16:24" ht="16.5">
      <c r="P646" s="2"/>
      <c r="Q646" s="2"/>
      <c r="R646" s="2"/>
      <c r="S646" s="2"/>
      <c r="T646" s="2"/>
      <c r="U646" s="2"/>
      <c r="V646" s="2"/>
      <c r="W646" s="2"/>
      <c r="X646" s="2"/>
    </row>
    <row r="647" spans="16:24" ht="16.5">
      <c r="P647" s="2"/>
      <c r="Q647" s="2"/>
      <c r="R647" s="2"/>
      <c r="S647" s="2"/>
      <c r="T647" s="2"/>
      <c r="U647" s="2"/>
      <c r="V647" s="2"/>
      <c r="W647" s="2"/>
      <c r="X647" s="2"/>
    </row>
    <row r="648" spans="16:24" ht="16.5">
      <c r="P648" s="2"/>
      <c r="Q648" s="2"/>
      <c r="R648" s="2"/>
      <c r="S648" s="2"/>
      <c r="T648" s="2"/>
      <c r="U648" s="2"/>
      <c r="V648" s="2"/>
      <c r="W648" s="2"/>
      <c r="X648" s="2"/>
    </row>
    <row r="649" spans="16:24" ht="16.5">
      <c r="P649" s="2"/>
      <c r="Q649" s="2"/>
      <c r="R649" s="2"/>
      <c r="S649" s="2"/>
      <c r="T649" s="2"/>
      <c r="U649" s="2"/>
      <c r="V649" s="2"/>
      <c r="W649" s="2"/>
      <c r="X649" s="2"/>
    </row>
    <row r="650" spans="16:24" ht="16.5">
      <c r="P650" s="2"/>
      <c r="Q650" s="2"/>
      <c r="R650" s="2"/>
      <c r="S650" s="2"/>
      <c r="T650" s="2"/>
      <c r="U650" s="2"/>
      <c r="V650" s="2"/>
      <c r="W650" s="2"/>
      <c r="X650" s="2"/>
    </row>
    <row r="651" spans="16:24" ht="16.5">
      <c r="P651" s="2"/>
      <c r="Q651" s="2"/>
      <c r="R651" s="2"/>
      <c r="S651" s="2"/>
      <c r="T651" s="2"/>
      <c r="U651" s="2"/>
      <c r="V651" s="2"/>
      <c r="W651" s="2"/>
      <c r="X651" s="2"/>
    </row>
    <row r="652" spans="16:24" ht="16.5">
      <c r="P652" s="2"/>
      <c r="Q652" s="2"/>
      <c r="R652" s="2"/>
      <c r="S652" s="2"/>
      <c r="T652" s="2"/>
      <c r="U652" s="2"/>
      <c r="V652" s="2"/>
      <c r="W652" s="2"/>
      <c r="X652" s="2"/>
    </row>
    <row r="653" spans="16:24" ht="16.5">
      <c r="P653" s="2"/>
      <c r="Q653" s="2"/>
      <c r="R653" s="2"/>
      <c r="S653" s="2"/>
      <c r="T653" s="2"/>
      <c r="U653" s="2"/>
      <c r="V653" s="2"/>
      <c r="W653" s="2"/>
      <c r="X653" s="2"/>
    </row>
    <row r="654" spans="16:24" ht="16.5">
      <c r="P654" s="2"/>
      <c r="Q654" s="2"/>
      <c r="R654" s="2"/>
      <c r="S654" s="2"/>
      <c r="T654" s="2"/>
      <c r="U654" s="2"/>
      <c r="V654" s="2"/>
      <c r="W654" s="2"/>
      <c r="X654" s="2"/>
    </row>
    <row r="655" spans="16:24" ht="16.5">
      <c r="P655" s="2"/>
      <c r="Q655" s="2"/>
      <c r="R655" s="2"/>
      <c r="S655" s="2"/>
      <c r="T655" s="2"/>
      <c r="U655" s="2"/>
      <c r="V655" s="2"/>
      <c r="W655" s="2"/>
      <c r="X655" s="2"/>
    </row>
    <row r="656" spans="16:24" ht="16.5">
      <c r="P656" s="2"/>
      <c r="Q656" s="2"/>
      <c r="R656" s="2"/>
      <c r="S656" s="2"/>
      <c r="T656" s="2"/>
      <c r="U656" s="2"/>
      <c r="V656" s="2"/>
      <c r="W656" s="2"/>
      <c r="X656" s="2"/>
    </row>
    <row r="657" spans="16:24" ht="16.5">
      <c r="P657" s="2"/>
      <c r="Q657" s="2"/>
      <c r="R657" s="2"/>
      <c r="S657" s="2"/>
      <c r="T657" s="2"/>
      <c r="U657" s="2"/>
      <c r="V657" s="2"/>
      <c r="W657" s="2"/>
      <c r="X657" s="2"/>
    </row>
    <row r="658" spans="16:24" ht="16.5">
      <c r="P658" s="2"/>
      <c r="Q658" s="2"/>
      <c r="R658" s="2"/>
      <c r="S658" s="2"/>
      <c r="T658" s="2"/>
      <c r="U658" s="2"/>
      <c r="V658" s="2"/>
      <c r="W658" s="2"/>
      <c r="X658" s="2"/>
    </row>
    <row r="659" spans="16:24" ht="16.5">
      <c r="P659" s="2"/>
      <c r="Q659" s="2"/>
      <c r="R659" s="2"/>
      <c r="S659" s="2"/>
      <c r="T659" s="2"/>
      <c r="U659" s="2"/>
      <c r="V659" s="2"/>
      <c r="W659" s="2"/>
      <c r="X659" s="2"/>
    </row>
    <row r="660" spans="16:24" ht="16.5">
      <c r="P660" s="2"/>
      <c r="Q660" s="2"/>
      <c r="R660" s="2"/>
      <c r="S660" s="2"/>
      <c r="T660" s="2"/>
      <c r="U660" s="2"/>
      <c r="V660" s="2"/>
      <c r="W660" s="2"/>
      <c r="X660" s="2"/>
    </row>
    <row r="661" spans="16:24" ht="16.5">
      <c r="P661" s="2"/>
      <c r="Q661" s="2"/>
      <c r="R661" s="2"/>
      <c r="S661" s="2"/>
      <c r="T661" s="2"/>
      <c r="U661" s="2"/>
      <c r="V661" s="2"/>
      <c r="W661" s="2"/>
      <c r="X661" s="2"/>
    </row>
    <row r="662" spans="16:24" ht="16.5">
      <c r="P662" s="2"/>
      <c r="Q662" s="2"/>
      <c r="R662" s="2"/>
      <c r="S662" s="2"/>
      <c r="T662" s="2"/>
      <c r="U662" s="2"/>
      <c r="V662" s="2"/>
      <c r="W662" s="2"/>
      <c r="X662" s="2"/>
    </row>
    <row r="663" spans="16:24" ht="16.5">
      <c r="P663" s="2"/>
      <c r="Q663" s="2"/>
      <c r="R663" s="2"/>
      <c r="S663" s="2"/>
      <c r="T663" s="2"/>
      <c r="U663" s="2"/>
      <c r="V663" s="2"/>
      <c r="W663" s="2"/>
      <c r="X663" s="2"/>
    </row>
    <row r="664" spans="16:24" ht="16.5">
      <c r="P664" s="2"/>
      <c r="Q664" s="2"/>
      <c r="R664" s="2"/>
      <c r="S664" s="2"/>
      <c r="T664" s="2"/>
      <c r="U664" s="2"/>
      <c r="V664" s="2"/>
      <c r="W664" s="2"/>
      <c r="X664" s="2"/>
    </row>
    <row r="665" spans="16:24" ht="16.5">
      <c r="P665" s="2"/>
      <c r="Q665" s="2"/>
      <c r="R665" s="2"/>
      <c r="S665" s="2"/>
      <c r="T665" s="2"/>
      <c r="U665" s="2"/>
      <c r="V665" s="2"/>
      <c r="W665" s="2"/>
      <c r="X665" s="2"/>
    </row>
    <row r="666" spans="16:24" ht="16.5">
      <c r="P666" s="2"/>
      <c r="Q666" s="2"/>
      <c r="R666" s="2"/>
      <c r="S666" s="2"/>
      <c r="T666" s="2"/>
      <c r="U666" s="2"/>
      <c r="V666" s="2"/>
      <c r="W666" s="2"/>
      <c r="X666" s="2"/>
    </row>
    <row r="667" spans="16:24" ht="16.5">
      <c r="P667" s="2"/>
      <c r="Q667" s="2"/>
      <c r="R667" s="2"/>
      <c r="S667" s="2"/>
      <c r="T667" s="2"/>
      <c r="U667" s="2"/>
      <c r="V667" s="2"/>
      <c r="W667" s="2"/>
      <c r="X667" s="2"/>
    </row>
    <row r="668" spans="16:24" ht="16.5">
      <c r="P668" s="2"/>
      <c r="Q668" s="2"/>
      <c r="R668" s="2"/>
      <c r="S668" s="2"/>
      <c r="T668" s="2"/>
      <c r="U668" s="2"/>
      <c r="V668" s="2"/>
      <c r="W668" s="2"/>
      <c r="X668" s="2"/>
    </row>
    <row r="669" spans="16:24" ht="16.5">
      <c r="P669" s="2"/>
      <c r="Q669" s="2"/>
      <c r="R669" s="2"/>
      <c r="S669" s="2"/>
      <c r="T669" s="2"/>
      <c r="U669" s="2"/>
      <c r="V669" s="2"/>
      <c r="W669" s="2"/>
      <c r="X669" s="2"/>
    </row>
    <row r="670" spans="16:24" ht="16.5">
      <c r="P670" s="2"/>
      <c r="Q670" s="2"/>
      <c r="R670" s="2"/>
      <c r="S670" s="2"/>
      <c r="T670" s="2"/>
      <c r="U670" s="2"/>
      <c r="V670" s="2"/>
      <c r="W670" s="2"/>
      <c r="X670" s="2"/>
    </row>
    <row r="671" spans="16:24" ht="16.5">
      <c r="P671" s="2"/>
      <c r="Q671" s="2"/>
      <c r="R671" s="2"/>
      <c r="S671" s="2"/>
      <c r="T671" s="2"/>
      <c r="U671" s="2"/>
      <c r="V671" s="2"/>
      <c r="W671" s="2"/>
      <c r="X671" s="2"/>
    </row>
    <row r="672" spans="16:24" ht="16.5">
      <c r="P672" s="2"/>
      <c r="Q672" s="2"/>
      <c r="R672" s="2"/>
      <c r="S672" s="2"/>
      <c r="T672" s="2"/>
      <c r="U672" s="2"/>
      <c r="V672" s="2"/>
      <c r="W672" s="2"/>
      <c r="X672" s="2"/>
    </row>
    <row r="673" spans="16:24" ht="16.5">
      <c r="P673" s="2"/>
      <c r="Q673" s="2"/>
      <c r="R673" s="2"/>
      <c r="S673" s="2"/>
      <c r="T673" s="2"/>
      <c r="U673" s="2"/>
      <c r="V673" s="2"/>
      <c r="W673" s="2"/>
      <c r="X673" s="2"/>
    </row>
    <row r="674" spans="16:24" ht="16.5">
      <c r="P674" s="2"/>
      <c r="Q674" s="2"/>
      <c r="R674" s="2"/>
      <c r="S674" s="2"/>
      <c r="T674" s="2"/>
      <c r="U674" s="2"/>
      <c r="V674" s="2"/>
      <c r="W674" s="2"/>
      <c r="X674" s="2"/>
    </row>
    <row r="675" spans="16:24" ht="16.5">
      <c r="P675" s="2"/>
      <c r="Q675" s="2"/>
      <c r="R675" s="2"/>
      <c r="S675" s="2"/>
      <c r="T675" s="2"/>
      <c r="U675" s="2"/>
      <c r="V675" s="2"/>
      <c r="W675" s="2"/>
      <c r="X675" s="2"/>
    </row>
    <row r="676" spans="16:24" ht="16.5">
      <c r="P676" s="2"/>
      <c r="Q676" s="2"/>
      <c r="R676" s="2"/>
      <c r="S676" s="2"/>
      <c r="T676" s="2"/>
      <c r="U676" s="2"/>
      <c r="V676" s="2"/>
      <c r="W676" s="2"/>
      <c r="X676" s="2"/>
    </row>
    <row r="677" spans="16:24" ht="16.5">
      <c r="P677" s="2"/>
      <c r="Q677" s="2"/>
      <c r="R677" s="2"/>
      <c r="S677" s="2"/>
      <c r="T677" s="2"/>
      <c r="U677" s="2"/>
      <c r="V677" s="2"/>
      <c r="W677" s="2"/>
      <c r="X677" s="2"/>
    </row>
    <row r="678" spans="16:24" ht="16.5">
      <c r="P678" s="2"/>
      <c r="Q678" s="2"/>
      <c r="R678" s="2"/>
      <c r="S678" s="2"/>
      <c r="T678" s="2"/>
      <c r="U678" s="2"/>
      <c r="V678" s="2"/>
      <c r="W678" s="2"/>
      <c r="X678" s="2"/>
    </row>
    <row r="679" spans="16:24" ht="16.5">
      <c r="P679" s="2"/>
      <c r="Q679" s="2"/>
      <c r="R679" s="2"/>
      <c r="S679" s="2"/>
      <c r="T679" s="2"/>
      <c r="U679" s="2"/>
      <c r="V679" s="2"/>
      <c r="W679" s="2"/>
      <c r="X679" s="2"/>
    </row>
    <row r="680" spans="16:24" ht="16.5">
      <c r="P680" s="2"/>
      <c r="Q680" s="2"/>
      <c r="R680" s="2"/>
      <c r="S680" s="2"/>
      <c r="T680" s="2"/>
      <c r="U680" s="2"/>
      <c r="V680" s="2"/>
      <c r="W680" s="2"/>
      <c r="X680" s="2"/>
    </row>
    <row r="681" spans="16:24" ht="16.5">
      <c r="P681" s="2"/>
      <c r="Q681" s="2"/>
      <c r="R681" s="2"/>
      <c r="S681" s="2"/>
      <c r="T681" s="2"/>
      <c r="U681" s="2"/>
      <c r="V681" s="2"/>
      <c r="W681" s="2"/>
      <c r="X681" s="2"/>
    </row>
    <row r="682" spans="16:24" ht="16.5">
      <c r="P682" s="2"/>
      <c r="Q682" s="2"/>
      <c r="R682" s="2"/>
      <c r="S682" s="2"/>
      <c r="T682" s="2"/>
      <c r="U682" s="2"/>
      <c r="V682" s="2"/>
      <c r="W682" s="2"/>
      <c r="X682" s="2"/>
    </row>
    <row r="683" spans="16:24" ht="16.5">
      <c r="P683" s="2"/>
      <c r="Q683" s="2"/>
      <c r="R683" s="2"/>
      <c r="S683" s="2"/>
      <c r="T683" s="2"/>
      <c r="U683" s="2"/>
      <c r="V683" s="2"/>
      <c r="W683" s="2"/>
      <c r="X683" s="2"/>
    </row>
    <row r="684" spans="16:24" ht="16.5">
      <c r="P684" s="2"/>
      <c r="Q684" s="2"/>
      <c r="R684" s="2"/>
      <c r="S684" s="2"/>
      <c r="T684" s="2"/>
      <c r="U684" s="2"/>
      <c r="V684" s="2"/>
      <c r="W684" s="2"/>
      <c r="X684" s="2"/>
    </row>
    <row r="685" spans="16:24" ht="16.5">
      <c r="P685" s="2"/>
      <c r="Q685" s="2"/>
      <c r="R685" s="2"/>
      <c r="S685" s="2"/>
      <c r="T685" s="2"/>
      <c r="U685" s="2"/>
      <c r="V685" s="2"/>
      <c r="W685" s="2"/>
      <c r="X685" s="2"/>
    </row>
    <row r="686" spans="16:24" ht="16.5">
      <c r="P686" s="2"/>
      <c r="Q686" s="2"/>
      <c r="R686" s="2"/>
      <c r="S686" s="2"/>
      <c r="T686" s="2"/>
      <c r="U686" s="2"/>
      <c r="V686" s="2"/>
      <c r="W686" s="2"/>
      <c r="X686" s="2"/>
    </row>
    <row r="687" spans="16:24" ht="16.5">
      <c r="P687" s="2"/>
      <c r="Q687" s="2"/>
      <c r="R687" s="2"/>
      <c r="S687" s="2"/>
      <c r="T687" s="2"/>
      <c r="U687" s="2"/>
      <c r="V687" s="2"/>
      <c r="W687" s="2"/>
      <c r="X687" s="2"/>
    </row>
    <row r="688" spans="16:24" ht="16.5">
      <c r="P688" s="2"/>
      <c r="Q688" s="2"/>
      <c r="R688" s="2"/>
      <c r="S688" s="2"/>
      <c r="T688" s="2"/>
      <c r="U688" s="2"/>
      <c r="V688" s="2"/>
      <c r="W688" s="2"/>
      <c r="X688" s="2"/>
    </row>
    <row r="689" spans="16:24" ht="16.5">
      <c r="P689" s="2"/>
      <c r="Q689" s="2"/>
      <c r="R689" s="2"/>
      <c r="S689" s="2"/>
      <c r="T689" s="2"/>
      <c r="U689" s="2"/>
      <c r="V689" s="2"/>
      <c r="W689" s="2"/>
      <c r="X689" s="2"/>
    </row>
    <row r="690" spans="16:24" ht="16.5">
      <c r="P690" s="2"/>
      <c r="Q690" s="2"/>
      <c r="R690" s="2"/>
      <c r="S690" s="2"/>
      <c r="T690" s="2"/>
      <c r="U690" s="2"/>
      <c r="V690" s="2"/>
      <c r="W690" s="2"/>
      <c r="X690" s="2"/>
    </row>
    <row r="691" spans="16:24" ht="16.5">
      <c r="P691" s="2"/>
      <c r="Q691" s="2"/>
      <c r="R691" s="2"/>
      <c r="S691" s="2"/>
      <c r="T691" s="2"/>
      <c r="U691" s="2"/>
      <c r="V691" s="2"/>
      <c r="W691" s="2"/>
      <c r="X691" s="2"/>
    </row>
    <row r="692" spans="16:24" ht="16.5">
      <c r="P692" s="2"/>
      <c r="Q692" s="2"/>
      <c r="R692" s="2"/>
      <c r="S692" s="2"/>
      <c r="T692" s="2"/>
      <c r="U692" s="2"/>
      <c r="V692" s="2"/>
      <c r="W692" s="2"/>
      <c r="X692" s="2"/>
    </row>
    <row r="693" spans="16:24" ht="16.5">
      <c r="P693" s="2"/>
      <c r="Q693" s="2"/>
      <c r="R693" s="2"/>
      <c r="S693" s="2"/>
      <c r="T693" s="2"/>
      <c r="U693" s="2"/>
      <c r="V693" s="2"/>
      <c r="W693" s="2"/>
      <c r="X693" s="2"/>
    </row>
    <row r="694" spans="16:24" ht="16.5">
      <c r="P694" s="2"/>
      <c r="Q694" s="2"/>
      <c r="R694" s="2"/>
      <c r="S694" s="2"/>
      <c r="T694" s="2"/>
      <c r="U694" s="2"/>
      <c r="V694" s="2"/>
      <c r="W694" s="2"/>
      <c r="X694" s="2"/>
    </row>
    <row r="695" spans="16:24" ht="16.5">
      <c r="P695" s="2"/>
      <c r="Q695" s="2"/>
      <c r="R695" s="2"/>
      <c r="S695" s="2"/>
      <c r="T695" s="2"/>
      <c r="U695" s="2"/>
      <c r="V695" s="2"/>
      <c r="W695" s="2"/>
      <c r="X695" s="2"/>
    </row>
    <row r="696" spans="16:24" ht="16.5">
      <c r="P696" s="2"/>
      <c r="Q696" s="2"/>
      <c r="R696" s="2"/>
      <c r="S696" s="2"/>
      <c r="T696" s="2"/>
      <c r="U696" s="2"/>
      <c r="V696" s="2"/>
      <c r="W696" s="2"/>
      <c r="X696" s="2"/>
    </row>
    <row r="697" spans="16:24" ht="16.5">
      <c r="P697" s="2"/>
      <c r="Q697" s="2"/>
      <c r="R697" s="2"/>
      <c r="S697" s="2"/>
      <c r="T697" s="2"/>
      <c r="U697" s="2"/>
      <c r="V697" s="2"/>
      <c r="W697" s="2"/>
      <c r="X697" s="2"/>
    </row>
    <row r="698" spans="16:24" ht="16.5">
      <c r="P698" s="2"/>
      <c r="Q698" s="2"/>
      <c r="R698" s="2"/>
      <c r="S698" s="2"/>
      <c r="T698" s="2"/>
      <c r="U698" s="2"/>
      <c r="V698" s="2"/>
      <c r="W698" s="2"/>
      <c r="X698" s="2"/>
    </row>
    <row r="699" spans="16:24" ht="16.5">
      <c r="P699" s="2"/>
      <c r="Q699" s="2"/>
      <c r="R699" s="2"/>
      <c r="S699" s="2"/>
      <c r="T699" s="2"/>
      <c r="U699" s="2"/>
      <c r="V699" s="2"/>
      <c r="W699" s="2"/>
      <c r="X699" s="2"/>
    </row>
    <row r="700" spans="16:24" ht="16.5">
      <c r="P700" s="2"/>
      <c r="Q700" s="2"/>
      <c r="R700" s="2"/>
      <c r="S700" s="2"/>
      <c r="T700" s="2"/>
      <c r="U700" s="2"/>
      <c r="V700" s="2"/>
      <c r="W700" s="2"/>
      <c r="X700" s="2"/>
    </row>
    <row r="701" spans="16:24" ht="16.5">
      <c r="P701" s="2"/>
      <c r="Q701" s="2"/>
      <c r="R701" s="2"/>
      <c r="S701" s="2"/>
      <c r="T701" s="2"/>
      <c r="U701" s="2"/>
      <c r="V701" s="2"/>
      <c r="W701" s="2"/>
      <c r="X701" s="2"/>
    </row>
    <row r="702" spans="16:24" ht="16.5">
      <c r="P702" s="2"/>
      <c r="Q702" s="2"/>
      <c r="R702" s="2"/>
      <c r="S702" s="2"/>
      <c r="T702" s="2"/>
      <c r="U702" s="2"/>
      <c r="V702" s="2"/>
      <c r="W702" s="2"/>
      <c r="X702" s="2"/>
    </row>
    <row r="703" spans="16:24" ht="16.5">
      <c r="P703" s="2"/>
      <c r="Q703" s="2"/>
      <c r="R703" s="2"/>
      <c r="S703" s="2"/>
      <c r="T703" s="2"/>
      <c r="U703" s="2"/>
      <c r="V703" s="2"/>
      <c r="W703" s="2"/>
      <c r="X703" s="2"/>
    </row>
    <row r="704" spans="16:24" ht="16.5">
      <c r="P704" s="2"/>
      <c r="Q704" s="2"/>
      <c r="R704" s="2"/>
      <c r="S704" s="2"/>
      <c r="T704" s="2"/>
      <c r="U704" s="2"/>
      <c r="V704" s="2"/>
      <c r="W704" s="2"/>
      <c r="X704" s="2"/>
    </row>
    <row r="705" spans="16:24" ht="16.5">
      <c r="P705" s="2"/>
      <c r="Q705" s="2"/>
      <c r="R705" s="2"/>
      <c r="S705" s="2"/>
      <c r="T705" s="2"/>
      <c r="U705" s="2"/>
      <c r="V705" s="2"/>
      <c r="W705" s="2"/>
      <c r="X705" s="2"/>
    </row>
    <row r="706" spans="16:24" ht="16.5">
      <c r="P706" s="2"/>
      <c r="Q706" s="2"/>
      <c r="R706" s="2"/>
      <c r="S706" s="2"/>
      <c r="T706" s="2"/>
      <c r="U706" s="2"/>
      <c r="V706" s="2"/>
      <c r="W706" s="2"/>
      <c r="X706" s="2"/>
    </row>
    <row r="707" spans="16:24" ht="16.5">
      <c r="P707" s="2"/>
      <c r="Q707" s="2"/>
      <c r="R707" s="2"/>
      <c r="S707" s="2"/>
      <c r="T707" s="2"/>
      <c r="U707" s="2"/>
      <c r="V707" s="2"/>
      <c r="W707" s="2"/>
      <c r="X707" s="2"/>
    </row>
    <row r="708" spans="16:24" ht="16.5">
      <c r="P708" s="2"/>
      <c r="Q708" s="2"/>
      <c r="R708" s="2"/>
      <c r="S708" s="2"/>
      <c r="T708" s="2"/>
      <c r="U708" s="2"/>
      <c r="V708" s="2"/>
      <c r="W708" s="2"/>
      <c r="X708" s="2"/>
    </row>
    <row r="709" spans="16:24" ht="16.5">
      <c r="P709" s="2"/>
      <c r="Q709" s="2"/>
      <c r="R709" s="2"/>
      <c r="S709" s="2"/>
      <c r="T709" s="2"/>
      <c r="U709" s="2"/>
      <c r="V709" s="2"/>
      <c r="W709" s="2"/>
      <c r="X709" s="2"/>
    </row>
    <row r="710" spans="16:24" ht="16.5">
      <c r="P710" s="2"/>
      <c r="Q710" s="2"/>
      <c r="R710" s="2"/>
      <c r="S710" s="2"/>
      <c r="T710" s="2"/>
      <c r="U710" s="2"/>
      <c r="V710" s="2"/>
      <c r="W710" s="2"/>
      <c r="X710" s="2"/>
    </row>
    <row r="711" spans="16:24" ht="16.5">
      <c r="P711" s="2"/>
      <c r="Q711" s="2"/>
      <c r="R711" s="2"/>
      <c r="S711" s="2"/>
      <c r="T711" s="2"/>
      <c r="U711" s="2"/>
      <c r="V711" s="2"/>
      <c r="W711" s="2"/>
      <c r="X711" s="2"/>
    </row>
    <row r="712" spans="16:24" ht="16.5">
      <c r="P712" s="2"/>
      <c r="Q712" s="2"/>
      <c r="R712" s="2"/>
      <c r="S712" s="2"/>
      <c r="T712" s="2"/>
      <c r="U712" s="2"/>
      <c r="V712" s="2"/>
      <c r="W712" s="2"/>
      <c r="X712" s="2"/>
    </row>
    <row r="713" spans="16:24" ht="16.5">
      <c r="P713" s="2"/>
      <c r="Q713" s="2"/>
      <c r="R713" s="2"/>
      <c r="S713" s="2"/>
      <c r="T713" s="2"/>
      <c r="U713" s="2"/>
      <c r="V713" s="2"/>
      <c r="W713" s="2"/>
      <c r="X713" s="2"/>
    </row>
    <row r="714" spans="16:24" ht="16.5">
      <c r="P714" s="2"/>
      <c r="Q714" s="2"/>
      <c r="R714" s="2"/>
      <c r="S714" s="2"/>
      <c r="T714" s="2"/>
      <c r="U714" s="2"/>
      <c r="V714" s="2"/>
      <c r="W714" s="2"/>
      <c r="X714" s="2"/>
    </row>
    <row r="715" spans="16:24" ht="16.5">
      <c r="P715" s="2"/>
      <c r="Q715" s="2"/>
      <c r="R715" s="2"/>
      <c r="S715" s="2"/>
      <c r="T715" s="2"/>
      <c r="U715" s="2"/>
      <c r="V715" s="2"/>
      <c r="W715" s="2"/>
      <c r="X715" s="2"/>
    </row>
    <row r="716" spans="16:24" ht="16.5">
      <c r="P716" s="2"/>
      <c r="Q716" s="2"/>
      <c r="R716" s="2"/>
      <c r="S716" s="2"/>
      <c r="T716" s="2"/>
      <c r="U716" s="2"/>
      <c r="V716" s="2"/>
      <c r="W716" s="2"/>
      <c r="X716" s="2"/>
    </row>
    <row r="717" spans="16:24" ht="16.5">
      <c r="P717" s="2"/>
      <c r="Q717" s="2"/>
      <c r="R717" s="2"/>
      <c r="S717" s="2"/>
      <c r="T717" s="2"/>
      <c r="U717" s="2"/>
      <c r="V717" s="2"/>
      <c r="W717" s="2"/>
      <c r="X717" s="2"/>
    </row>
    <row r="718" spans="16:24" ht="16.5">
      <c r="P718" s="2"/>
      <c r="Q718" s="2"/>
      <c r="R718" s="2"/>
      <c r="S718" s="2"/>
      <c r="T718" s="2"/>
      <c r="U718" s="2"/>
      <c r="V718" s="2"/>
      <c r="W718" s="2"/>
      <c r="X718" s="2"/>
    </row>
    <row r="719" spans="16:24" ht="16.5">
      <c r="P719" s="2"/>
      <c r="Q719" s="2"/>
      <c r="R719" s="2"/>
      <c r="S719" s="2"/>
      <c r="T719" s="2"/>
      <c r="U719" s="2"/>
      <c r="V719" s="2"/>
      <c r="W719" s="2"/>
      <c r="X719" s="2"/>
    </row>
    <row r="720" spans="16:24" ht="16.5">
      <c r="P720" s="2"/>
      <c r="Q720" s="2"/>
      <c r="R720" s="2"/>
      <c r="S720" s="2"/>
      <c r="T720" s="2"/>
      <c r="U720" s="2"/>
      <c r="V720" s="2"/>
      <c r="W720" s="2"/>
      <c r="X720" s="2"/>
    </row>
    <row r="721" spans="16:24" ht="16.5">
      <c r="P721" s="2"/>
      <c r="Q721" s="2"/>
      <c r="R721" s="2"/>
      <c r="S721" s="2"/>
      <c r="T721" s="2"/>
      <c r="U721" s="2"/>
      <c r="V721" s="2"/>
      <c r="W721" s="2"/>
      <c r="X721" s="2"/>
    </row>
    <row r="722" ht="16.5">
      <c r="Q722" s="85"/>
    </row>
    <row r="723" ht="16.5">
      <c r="Q723" s="85"/>
    </row>
    <row r="724" ht="16.5">
      <c r="Q724" s="85"/>
    </row>
    <row r="725" ht="16.5">
      <c r="Q725" s="85"/>
    </row>
    <row r="726" ht="16.5">
      <c r="Q726" s="85"/>
    </row>
    <row r="727" ht="16.5">
      <c r="Q727" s="85"/>
    </row>
    <row r="728" ht="16.5">
      <c r="Q728" s="85"/>
    </row>
    <row r="729" ht="16.5">
      <c r="Q729" s="85"/>
    </row>
    <row r="730" ht="16.5">
      <c r="Q730" s="85"/>
    </row>
    <row r="731" ht="16.5">
      <c r="Q731" s="85"/>
    </row>
    <row r="732" ht="16.5">
      <c r="Q732" s="85"/>
    </row>
    <row r="733" ht="16.5">
      <c r="Q733" s="85"/>
    </row>
    <row r="734" ht="16.5">
      <c r="Q734" s="85"/>
    </row>
    <row r="735" ht="16.5">
      <c r="Q735" s="85"/>
    </row>
    <row r="736" ht="16.5">
      <c r="Q736" s="85"/>
    </row>
    <row r="737" ht="16.5">
      <c r="Q737" s="85"/>
    </row>
    <row r="738" ht="16.5">
      <c r="Q738" s="85"/>
    </row>
    <row r="739" ht="16.5">
      <c r="Q739" s="85"/>
    </row>
    <row r="740" ht="16.5">
      <c r="Q740" s="85"/>
    </row>
    <row r="741" ht="16.5">
      <c r="Q741" s="85"/>
    </row>
    <row r="742" ht="16.5">
      <c r="Q742" s="85"/>
    </row>
    <row r="743" ht="16.5">
      <c r="Q743" s="85"/>
    </row>
    <row r="744" ht="16.5">
      <c r="Q744" s="85"/>
    </row>
    <row r="745" ht="16.5">
      <c r="Q745" s="85"/>
    </row>
    <row r="746" ht="16.5">
      <c r="Q746" s="85"/>
    </row>
    <row r="747" ht="16.5">
      <c r="Q747" s="85"/>
    </row>
    <row r="748" ht="16.5">
      <c r="Q748" s="85"/>
    </row>
    <row r="749" ht="16.5">
      <c r="Q749" s="85"/>
    </row>
    <row r="750" ht="16.5">
      <c r="Q750" s="85"/>
    </row>
    <row r="751" ht="16.5">
      <c r="Q751" s="85"/>
    </row>
    <row r="752" ht="16.5">
      <c r="Q752" s="85"/>
    </row>
    <row r="753" ht="16.5">
      <c r="Q753" s="85"/>
    </row>
    <row r="754" ht="16.5">
      <c r="Q754" s="85"/>
    </row>
    <row r="755" ht="16.5">
      <c r="Q755" s="85"/>
    </row>
    <row r="756" ht="16.5">
      <c r="Q756" s="85"/>
    </row>
    <row r="757" ht="16.5">
      <c r="Q757" s="85"/>
    </row>
    <row r="758" ht="16.5">
      <c r="Q758" s="85"/>
    </row>
    <row r="759" ht="16.5">
      <c r="Q759" s="85"/>
    </row>
    <row r="760" ht="16.5">
      <c r="Q760" s="85"/>
    </row>
    <row r="761" ht="16.5">
      <c r="Q761" s="85"/>
    </row>
    <row r="762" ht="16.5">
      <c r="Q762" s="85"/>
    </row>
    <row r="763" ht="16.5">
      <c r="Q763" s="85"/>
    </row>
    <row r="764" ht="16.5">
      <c r="Q764" s="85"/>
    </row>
    <row r="765" ht="16.5">
      <c r="Q765" s="85"/>
    </row>
    <row r="766" ht="16.5">
      <c r="Q766" s="85"/>
    </row>
    <row r="767" ht="16.5">
      <c r="Q767" s="85"/>
    </row>
    <row r="768" ht="16.5">
      <c r="Q768" s="85"/>
    </row>
    <row r="769" ht="16.5">
      <c r="Q769" s="85"/>
    </row>
    <row r="770" ht="16.5">
      <c r="Q770" s="85"/>
    </row>
    <row r="771" ht="16.5">
      <c r="Q771" s="85"/>
    </row>
    <row r="772" ht="16.5">
      <c r="Q772" s="85"/>
    </row>
    <row r="773" ht="16.5">
      <c r="Q773" s="85"/>
    </row>
    <row r="774" ht="16.5">
      <c r="Q774" s="85"/>
    </row>
    <row r="775" ht="16.5">
      <c r="Q775" s="85"/>
    </row>
    <row r="776" ht="16.5">
      <c r="Q776" s="85"/>
    </row>
    <row r="777" ht="16.5">
      <c r="Q777" s="85"/>
    </row>
    <row r="778" ht="16.5">
      <c r="Q778" s="85"/>
    </row>
    <row r="779" ht="16.5">
      <c r="Q779" s="85"/>
    </row>
    <row r="780" ht="16.5">
      <c r="Q780" s="85"/>
    </row>
    <row r="781" ht="16.5">
      <c r="Q781" s="85"/>
    </row>
    <row r="782" ht="16.5">
      <c r="Q782" s="85"/>
    </row>
    <row r="783" ht="16.5">
      <c r="Q783" s="85"/>
    </row>
    <row r="784" ht="16.5">
      <c r="Q784" s="85"/>
    </row>
    <row r="785" ht="16.5">
      <c r="Q785" s="85"/>
    </row>
    <row r="786" ht="16.5">
      <c r="Q786" s="85"/>
    </row>
    <row r="787" ht="16.5">
      <c r="Q787" s="85"/>
    </row>
    <row r="788" ht="16.5">
      <c r="Q788" s="85"/>
    </row>
    <row r="789" ht="16.5">
      <c r="Q789" s="85"/>
    </row>
    <row r="790" ht="16.5">
      <c r="Q790" s="85"/>
    </row>
    <row r="791" ht="16.5">
      <c r="Q791" s="85"/>
    </row>
    <row r="792" ht="16.5">
      <c r="Q792" s="85"/>
    </row>
    <row r="793" ht="16.5">
      <c r="Q793" s="85"/>
    </row>
    <row r="794" ht="16.5">
      <c r="Q794" s="85"/>
    </row>
    <row r="795" ht="16.5">
      <c r="Q795" s="85"/>
    </row>
    <row r="796" ht="16.5">
      <c r="Q796" s="85"/>
    </row>
    <row r="797" ht="16.5">
      <c r="Q797" s="85"/>
    </row>
    <row r="798" ht="16.5">
      <c r="Q798" s="85"/>
    </row>
    <row r="799" ht="16.5">
      <c r="Q799" s="85"/>
    </row>
    <row r="800" ht="16.5">
      <c r="Q800" s="85"/>
    </row>
    <row r="801" ht="16.5">
      <c r="Q801" s="85"/>
    </row>
    <row r="802" ht="16.5">
      <c r="Q802" s="85"/>
    </row>
    <row r="803" ht="16.5">
      <c r="Q803" s="85"/>
    </row>
    <row r="804" ht="16.5">
      <c r="Q804" s="85"/>
    </row>
    <row r="805" ht="16.5">
      <c r="Q805" s="85"/>
    </row>
    <row r="806" ht="16.5">
      <c r="Q806" s="85"/>
    </row>
    <row r="807" ht="16.5">
      <c r="Q807" s="85"/>
    </row>
    <row r="808" ht="16.5">
      <c r="Q808" s="85"/>
    </row>
    <row r="809" ht="16.5">
      <c r="Q809" s="85"/>
    </row>
    <row r="810" ht="16.5">
      <c r="Q810" s="85"/>
    </row>
    <row r="811" ht="16.5">
      <c r="Q811" s="85"/>
    </row>
    <row r="812" ht="16.5">
      <c r="Q812" s="85"/>
    </row>
    <row r="813" ht="16.5">
      <c r="Q813" s="85"/>
    </row>
    <row r="814" ht="16.5">
      <c r="Q814" s="85"/>
    </row>
    <row r="815" ht="16.5">
      <c r="Q815" s="85"/>
    </row>
    <row r="816" ht="16.5">
      <c r="Q816" s="85"/>
    </row>
    <row r="817" ht="16.5">
      <c r="Q817" s="85"/>
    </row>
    <row r="818" ht="16.5">
      <c r="Q818" s="85"/>
    </row>
    <row r="819" ht="16.5">
      <c r="Q819" s="85"/>
    </row>
    <row r="820" ht="16.5">
      <c r="Q820" s="85"/>
    </row>
    <row r="821" ht="16.5">
      <c r="Q821" s="85"/>
    </row>
    <row r="822" ht="16.5">
      <c r="Q822" s="85"/>
    </row>
    <row r="823" ht="16.5">
      <c r="Q823" s="85"/>
    </row>
    <row r="824" ht="16.5">
      <c r="Q824" s="85"/>
    </row>
    <row r="825" ht="16.5">
      <c r="Q825" s="85"/>
    </row>
    <row r="826" ht="16.5">
      <c r="Q826" s="85"/>
    </row>
    <row r="827" ht="16.5">
      <c r="Q827" s="85"/>
    </row>
    <row r="828" ht="16.5">
      <c r="Q828" s="85"/>
    </row>
    <row r="829" ht="16.5">
      <c r="Q829" s="85"/>
    </row>
    <row r="830" ht="16.5">
      <c r="Q830" s="85"/>
    </row>
    <row r="831" ht="16.5">
      <c r="Q831" s="85"/>
    </row>
    <row r="832" ht="16.5">
      <c r="Q832" s="85"/>
    </row>
    <row r="833" ht="16.5">
      <c r="Q833" s="85"/>
    </row>
    <row r="834" ht="16.5">
      <c r="Q834" s="85"/>
    </row>
    <row r="835" ht="16.5">
      <c r="Q835" s="85"/>
    </row>
    <row r="836" ht="16.5">
      <c r="Q836" s="85"/>
    </row>
    <row r="837" ht="16.5">
      <c r="Q837" s="85"/>
    </row>
    <row r="838" ht="16.5">
      <c r="Q838" s="85"/>
    </row>
    <row r="839" ht="16.5">
      <c r="Q839" s="85"/>
    </row>
    <row r="840" ht="16.5">
      <c r="Q840" s="85"/>
    </row>
    <row r="841" ht="16.5">
      <c r="Q841" s="85"/>
    </row>
    <row r="842" ht="16.5">
      <c r="Q842" s="85"/>
    </row>
    <row r="843" ht="16.5">
      <c r="Q843" s="85"/>
    </row>
    <row r="844" ht="16.5">
      <c r="Q844" s="85"/>
    </row>
    <row r="845" ht="16.5">
      <c r="Q845" s="85"/>
    </row>
    <row r="846" ht="16.5">
      <c r="Q846" s="85"/>
    </row>
    <row r="847" ht="16.5">
      <c r="Q847" s="85"/>
    </row>
    <row r="848" ht="16.5">
      <c r="Q848" s="85"/>
    </row>
    <row r="849" ht="16.5">
      <c r="Q849" s="85"/>
    </row>
    <row r="850" ht="16.5">
      <c r="Q850" s="85"/>
    </row>
    <row r="851" ht="16.5">
      <c r="Q851" s="85"/>
    </row>
    <row r="852" ht="16.5">
      <c r="Q852" s="85"/>
    </row>
    <row r="853" ht="16.5">
      <c r="Q853" s="85"/>
    </row>
    <row r="854" ht="16.5">
      <c r="Q854" s="85"/>
    </row>
    <row r="855" ht="16.5">
      <c r="Q855" s="85"/>
    </row>
    <row r="856" ht="16.5">
      <c r="Q856" s="85"/>
    </row>
    <row r="857" ht="16.5">
      <c r="Q857" s="85"/>
    </row>
    <row r="858" ht="16.5">
      <c r="Q858" s="85"/>
    </row>
    <row r="859" ht="16.5">
      <c r="Q859" s="85"/>
    </row>
    <row r="860" ht="16.5">
      <c r="Q860" s="85"/>
    </row>
    <row r="861" ht="16.5">
      <c r="Q861" s="85"/>
    </row>
    <row r="862" ht="16.5">
      <c r="Q862" s="85"/>
    </row>
    <row r="863" ht="16.5">
      <c r="Q863" s="85"/>
    </row>
    <row r="864" ht="16.5">
      <c r="Q864" s="85"/>
    </row>
    <row r="865" ht="16.5">
      <c r="Q865" s="85"/>
    </row>
    <row r="866" ht="16.5">
      <c r="Q866" s="85"/>
    </row>
    <row r="867" ht="16.5">
      <c r="Q867" s="85"/>
    </row>
    <row r="868" ht="16.5">
      <c r="Q868" s="85"/>
    </row>
    <row r="869" ht="16.5">
      <c r="Q869" s="85"/>
    </row>
    <row r="870" ht="16.5">
      <c r="Q870" s="85"/>
    </row>
    <row r="871" ht="16.5">
      <c r="Q871" s="85"/>
    </row>
    <row r="872" ht="16.5">
      <c r="Q872" s="85"/>
    </row>
    <row r="873" ht="16.5">
      <c r="Q873" s="85"/>
    </row>
    <row r="874" ht="16.5">
      <c r="Q874" s="85"/>
    </row>
    <row r="875" ht="16.5">
      <c r="Q875" s="85"/>
    </row>
    <row r="876" ht="16.5">
      <c r="Q876" s="85"/>
    </row>
    <row r="877" ht="16.5">
      <c r="Q877" s="85"/>
    </row>
    <row r="878" ht="16.5">
      <c r="Q878" s="85"/>
    </row>
    <row r="879" ht="16.5">
      <c r="Q879" s="85"/>
    </row>
    <row r="880" ht="16.5">
      <c r="Q880" s="85"/>
    </row>
    <row r="881" ht="16.5">
      <c r="Q881" s="85"/>
    </row>
    <row r="882" ht="16.5">
      <c r="Q882" s="85"/>
    </row>
    <row r="883" ht="16.5">
      <c r="Q883" s="85"/>
    </row>
    <row r="884" ht="16.5">
      <c r="Q884" s="85"/>
    </row>
    <row r="885" ht="16.5">
      <c r="Q885" s="85"/>
    </row>
    <row r="886" ht="16.5">
      <c r="Q886" s="85"/>
    </row>
    <row r="887" ht="16.5">
      <c r="Q887" s="85"/>
    </row>
    <row r="888" ht="16.5">
      <c r="Q888" s="85"/>
    </row>
    <row r="889" ht="16.5">
      <c r="Q889" s="85"/>
    </row>
    <row r="890" ht="16.5">
      <c r="Q890" s="85"/>
    </row>
    <row r="891" ht="16.5">
      <c r="Q891" s="85"/>
    </row>
    <row r="892" ht="16.5">
      <c r="Q892" s="85"/>
    </row>
    <row r="893" ht="16.5">
      <c r="Q893" s="85"/>
    </row>
    <row r="894" ht="16.5">
      <c r="Q894" s="85"/>
    </row>
    <row r="895" ht="16.5">
      <c r="Q895" s="85"/>
    </row>
    <row r="896" ht="16.5">
      <c r="Q896" s="85"/>
    </row>
    <row r="897" ht="16.5">
      <c r="Q897" s="85"/>
    </row>
    <row r="898" ht="16.5">
      <c r="Q898" s="85"/>
    </row>
    <row r="899" ht="16.5">
      <c r="Q899" s="85"/>
    </row>
    <row r="900" ht="16.5">
      <c r="Q900" s="85"/>
    </row>
    <row r="901" ht="16.5">
      <c r="Q901" s="85"/>
    </row>
    <row r="902" ht="16.5">
      <c r="Q902" s="85"/>
    </row>
    <row r="903" ht="16.5">
      <c r="Q903" s="85"/>
    </row>
    <row r="904" ht="16.5">
      <c r="Q904" s="85"/>
    </row>
    <row r="905" ht="16.5">
      <c r="Q905" s="85"/>
    </row>
    <row r="906" ht="16.5">
      <c r="Q906" s="85"/>
    </row>
    <row r="907" ht="16.5">
      <c r="Q907" s="85"/>
    </row>
    <row r="908" ht="16.5">
      <c r="Q908" s="85"/>
    </row>
    <row r="909" ht="16.5">
      <c r="Q909" s="85"/>
    </row>
    <row r="910" ht="16.5">
      <c r="Q910" s="85"/>
    </row>
    <row r="911" ht="16.5">
      <c r="Q911" s="85"/>
    </row>
    <row r="912" ht="16.5">
      <c r="Q912" s="85"/>
    </row>
    <row r="913" ht="16.5">
      <c r="Q913" s="85"/>
    </row>
    <row r="914" ht="16.5">
      <c r="Q914" s="85"/>
    </row>
    <row r="915" ht="16.5">
      <c r="Q915" s="85"/>
    </row>
    <row r="916" ht="16.5">
      <c r="Q916" s="85"/>
    </row>
    <row r="917" ht="16.5">
      <c r="Q917" s="85"/>
    </row>
    <row r="918" ht="16.5">
      <c r="Q918" s="85"/>
    </row>
    <row r="919" ht="16.5">
      <c r="Q919" s="85"/>
    </row>
    <row r="920" ht="16.5">
      <c r="Q920" s="85"/>
    </row>
    <row r="921" ht="16.5">
      <c r="Q921" s="85"/>
    </row>
    <row r="922" ht="16.5">
      <c r="Q922" s="85"/>
    </row>
    <row r="923" ht="16.5">
      <c r="Q923" s="85"/>
    </row>
    <row r="924" ht="16.5">
      <c r="Q924" s="85"/>
    </row>
    <row r="925" ht="16.5">
      <c r="Q925" s="85"/>
    </row>
    <row r="926" ht="16.5">
      <c r="Q926" s="85"/>
    </row>
    <row r="927" ht="16.5">
      <c r="Q927" s="85"/>
    </row>
    <row r="928" ht="16.5">
      <c r="Q928" s="85"/>
    </row>
    <row r="929" ht="16.5">
      <c r="Q929" s="85"/>
    </row>
    <row r="930" ht="16.5">
      <c r="Q930" s="85"/>
    </row>
    <row r="931" ht="16.5">
      <c r="Q931" s="85"/>
    </row>
    <row r="932" ht="16.5">
      <c r="Q932" s="85"/>
    </row>
    <row r="933" ht="16.5">
      <c r="Q933" s="85"/>
    </row>
    <row r="934" ht="16.5">
      <c r="Q934" s="85"/>
    </row>
    <row r="935" ht="16.5">
      <c r="Q935" s="85"/>
    </row>
    <row r="936" ht="16.5">
      <c r="Q936" s="85"/>
    </row>
    <row r="937" ht="16.5">
      <c r="Q937" s="85"/>
    </row>
    <row r="938" ht="16.5">
      <c r="Q938" s="85"/>
    </row>
    <row r="939" ht="16.5">
      <c r="Q939" s="85"/>
    </row>
    <row r="940" ht="16.5">
      <c r="Q940" s="85"/>
    </row>
    <row r="941" ht="16.5">
      <c r="Q941" s="85"/>
    </row>
    <row r="942" ht="16.5">
      <c r="Q942" s="85"/>
    </row>
    <row r="943" ht="16.5">
      <c r="Q943" s="85"/>
    </row>
    <row r="944" ht="16.5">
      <c r="Q944" s="85"/>
    </row>
    <row r="945" ht="16.5">
      <c r="Q945" s="85"/>
    </row>
    <row r="946" ht="16.5">
      <c r="Q946" s="85"/>
    </row>
    <row r="947" ht="16.5">
      <c r="Q947" s="85"/>
    </row>
    <row r="948" ht="16.5">
      <c r="Q948" s="85"/>
    </row>
    <row r="949" ht="16.5">
      <c r="Q949" s="85"/>
    </row>
    <row r="950" ht="16.5">
      <c r="Q950" s="85"/>
    </row>
    <row r="951" ht="16.5">
      <c r="Q951" s="85"/>
    </row>
    <row r="952" ht="16.5">
      <c r="Q952" s="85"/>
    </row>
    <row r="953" ht="16.5">
      <c r="Q953" s="85"/>
    </row>
    <row r="954" ht="16.5">
      <c r="Q954" s="85"/>
    </row>
    <row r="955" ht="16.5">
      <c r="Q955" s="85"/>
    </row>
    <row r="956" ht="16.5">
      <c r="Q956" s="85"/>
    </row>
    <row r="957" ht="16.5">
      <c r="Q957" s="85"/>
    </row>
    <row r="958" ht="16.5">
      <c r="Q958" s="85"/>
    </row>
    <row r="959" ht="16.5">
      <c r="Q959" s="85"/>
    </row>
    <row r="960" ht="16.5">
      <c r="Q960" s="85"/>
    </row>
    <row r="961" ht="16.5">
      <c r="Q961" s="85"/>
    </row>
    <row r="962" ht="16.5">
      <c r="Q962" s="85"/>
    </row>
    <row r="963" ht="16.5">
      <c r="Q963" s="85"/>
    </row>
    <row r="964" ht="16.5">
      <c r="Q964" s="85"/>
    </row>
    <row r="965" ht="16.5">
      <c r="Q965" s="85"/>
    </row>
    <row r="966" ht="16.5">
      <c r="Q966" s="85"/>
    </row>
    <row r="967" ht="16.5">
      <c r="Q967" s="85"/>
    </row>
    <row r="968" ht="16.5">
      <c r="Q968" s="85"/>
    </row>
    <row r="969" ht="16.5">
      <c r="Q969" s="85"/>
    </row>
    <row r="970" ht="16.5">
      <c r="Q970" s="85"/>
    </row>
    <row r="971" ht="16.5">
      <c r="Q971" s="85"/>
    </row>
    <row r="972" ht="16.5">
      <c r="Q972" s="85"/>
    </row>
    <row r="973" ht="16.5">
      <c r="Q973" s="85"/>
    </row>
    <row r="974" ht="16.5">
      <c r="Q974" s="85"/>
    </row>
    <row r="975" ht="16.5">
      <c r="Q975" s="85"/>
    </row>
    <row r="976" ht="16.5">
      <c r="Q976" s="85"/>
    </row>
    <row r="977" ht="16.5">
      <c r="Q977" s="85"/>
    </row>
    <row r="978" ht="16.5">
      <c r="Q978" s="85"/>
    </row>
    <row r="979" ht="16.5">
      <c r="Q979" s="85"/>
    </row>
    <row r="980" ht="16.5">
      <c r="Q980" s="85"/>
    </row>
    <row r="981" ht="16.5">
      <c r="Q981" s="85"/>
    </row>
    <row r="982" ht="16.5">
      <c r="Q982" s="85"/>
    </row>
    <row r="983" ht="16.5">
      <c r="Q983" s="85"/>
    </row>
    <row r="984" ht="16.5">
      <c r="Q984" s="85"/>
    </row>
    <row r="985" ht="16.5">
      <c r="Q985" s="85"/>
    </row>
    <row r="986" ht="16.5">
      <c r="Q986" s="85"/>
    </row>
    <row r="987" ht="16.5">
      <c r="Q987" s="85"/>
    </row>
    <row r="988" ht="16.5">
      <c r="Q988" s="85"/>
    </row>
    <row r="989" ht="16.5">
      <c r="Q989" s="85"/>
    </row>
    <row r="990" ht="16.5">
      <c r="Q990" s="85"/>
    </row>
    <row r="991" ht="16.5">
      <c r="Q991" s="85"/>
    </row>
    <row r="992" ht="16.5">
      <c r="Q992" s="85"/>
    </row>
    <row r="993" ht="16.5">
      <c r="Q993" s="85"/>
    </row>
    <row r="994" ht="16.5">
      <c r="Q994" s="85"/>
    </row>
    <row r="995" ht="16.5">
      <c r="Q995" s="85"/>
    </row>
    <row r="996" ht="16.5">
      <c r="Q996" s="85"/>
    </row>
    <row r="997" ht="16.5">
      <c r="Q997" s="85"/>
    </row>
    <row r="998" ht="16.5">
      <c r="Q998" s="85"/>
    </row>
    <row r="999" ht="16.5">
      <c r="Q999" s="85"/>
    </row>
    <row r="1000" ht="16.5">
      <c r="Q1000" s="85"/>
    </row>
    <row r="1001" ht="16.5">
      <c r="Q1001" s="85"/>
    </row>
    <row r="1002" ht="16.5">
      <c r="Q1002" s="85"/>
    </row>
    <row r="1003" ht="16.5">
      <c r="Q1003" s="85"/>
    </row>
    <row r="1004" ht="16.5">
      <c r="Q1004" s="85"/>
    </row>
    <row r="1005" ht="16.5">
      <c r="Q1005" s="85"/>
    </row>
    <row r="1006" ht="16.5">
      <c r="Q1006" s="85"/>
    </row>
    <row r="1007" ht="16.5">
      <c r="Q1007" s="85"/>
    </row>
    <row r="1008" ht="16.5">
      <c r="Q1008" s="85"/>
    </row>
    <row r="1009" ht="16.5">
      <c r="Q1009" s="85"/>
    </row>
    <row r="1010" ht="16.5">
      <c r="Q1010" s="85"/>
    </row>
    <row r="1011" ht="16.5">
      <c r="Q1011" s="85"/>
    </row>
    <row r="1012" ht="16.5">
      <c r="Q1012" s="85"/>
    </row>
    <row r="1013" ht="16.5">
      <c r="Q1013" s="85"/>
    </row>
    <row r="1014" ht="16.5">
      <c r="Q1014" s="85"/>
    </row>
    <row r="1015" ht="16.5">
      <c r="Q1015" s="85"/>
    </row>
    <row r="1016" ht="16.5">
      <c r="Q1016" s="85"/>
    </row>
    <row r="1017" ht="16.5">
      <c r="Q1017" s="85"/>
    </row>
    <row r="1018" ht="16.5">
      <c r="Q1018" s="85"/>
    </row>
    <row r="1019" ht="16.5">
      <c r="Q1019" s="85"/>
    </row>
    <row r="1020" ht="16.5">
      <c r="Q1020" s="85"/>
    </row>
    <row r="1021" ht="16.5">
      <c r="Q1021" s="85"/>
    </row>
    <row r="1022" ht="16.5">
      <c r="Q1022" s="85"/>
    </row>
    <row r="1023" ht="16.5">
      <c r="Q1023" s="85"/>
    </row>
    <row r="1024" ht="16.5">
      <c r="Q1024" s="85"/>
    </row>
    <row r="1025" ht="16.5">
      <c r="Q1025" s="85"/>
    </row>
    <row r="1026" ht="16.5">
      <c r="Q1026" s="85"/>
    </row>
    <row r="1027" ht="16.5">
      <c r="Q1027" s="85"/>
    </row>
    <row r="1028" ht="16.5">
      <c r="Q1028" s="85"/>
    </row>
    <row r="1029" ht="16.5">
      <c r="Q1029" s="85"/>
    </row>
    <row r="1030" ht="16.5">
      <c r="Q1030" s="85"/>
    </row>
    <row r="1031" ht="16.5">
      <c r="Q1031" s="85"/>
    </row>
    <row r="1032" ht="16.5">
      <c r="Q1032" s="85"/>
    </row>
    <row r="1033" ht="16.5">
      <c r="Q1033" s="85"/>
    </row>
    <row r="1034" ht="16.5">
      <c r="Q1034" s="85"/>
    </row>
    <row r="1035" ht="16.5">
      <c r="Q1035" s="85"/>
    </row>
    <row r="1036" ht="16.5">
      <c r="Q1036" s="85"/>
    </row>
    <row r="1037" ht="16.5">
      <c r="Q1037" s="85"/>
    </row>
    <row r="1038" ht="16.5">
      <c r="Q1038" s="85"/>
    </row>
    <row r="1039" ht="16.5">
      <c r="Q1039" s="85"/>
    </row>
    <row r="1040" ht="16.5">
      <c r="Q1040" s="85"/>
    </row>
    <row r="1041" ht="16.5">
      <c r="Q1041" s="85"/>
    </row>
    <row r="1042" ht="16.5">
      <c r="Q1042" s="85"/>
    </row>
    <row r="1043" ht="16.5">
      <c r="Q1043" s="85"/>
    </row>
    <row r="1044" ht="16.5">
      <c r="Q1044" s="85"/>
    </row>
    <row r="1045" ht="16.5">
      <c r="Q1045" s="85"/>
    </row>
    <row r="1046" ht="16.5">
      <c r="Q1046" s="85"/>
    </row>
    <row r="1047" ht="16.5">
      <c r="Q1047" s="85"/>
    </row>
    <row r="1048" ht="16.5">
      <c r="Q1048" s="85"/>
    </row>
    <row r="1049" ht="16.5">
      <c r="Q1049" s="85"/>
    </row>
    <row r="1050" ht="16.5">
      <c r="Q1050" s="85"/>
    </row>
    <row r="1051" ht="16.5">
      <c r="Q1051" s="85"/>
    </row>
    <row r="1052" ht="16.5">
      <c r="Q1052" s="85"/>
    </row>
    <row r="1053" ht="16.5">
      <c r="Q1053" s="85"/>
    </row>
    <row r="1054" ht="16.5">
      <c r="Q1054" s="85"/>
    </row>
    <row r="1055" ht="16.5">
      <c r="Q1055" s="85"/>
    </row>
    <row r="1056" ht="16.5">
      <c r="Q1056" s="85"/>
    </row>
    <row r="1057" ht="16.5">
      <c r="Q1057" s="85"/>
    </row>
    <row r="1058" ht="16.5">
      <c r="Q1058" s="85"/>
    </row>
    <row r="1059" ht="16.5">
      <c r="Q1059" s="85"/>
    </row>
    <row r="1060" ht="16.5">
      <c r="Q1060" s="85"/>
    </row>
    <row r="1061" ht="16.5">
      <c r="Q1061" s="85"/>
    </row>
    <row r="1062" ht="16.5">
      <c r="Q1062" s="85"/>
    </row>
    <row r="1063" ht="16.5">
      <c r="Q1063" s="85"/>
    </row>
    <row r="1064" ht="16.5">
      <c r="Q1064" s="85"/>
    </row>
    <row r="1065" ht="16.5">
      <c r="Q1065" s="85"/>
    </row>
    <row r="1066" ht="16.5">
      <c r="Q1066" s="85"/>
    </row>
    <row r="1067" ht="16.5">
      <c r="Q1067" s="85"/>
    </row>
    <row r="1068" ht="16.5">
      <c r="Q1068" s="85"/>
    </row>
    <row r="1069" ht="16.5">
      <c r="Q1069" s="85"/>
    </row>
    <row r="1070" ht="16.5">
      <c r="Q1070" s="85"/>
    </row>
    <row r="1071" ht="16.5">
      <c r="Q1071" s="85"/>
    </row>
    <row r="1072" ht="16.5">
      <c r="Q1072" s="85"/>
    </row>
    <row r="1073" ht="16.5">
      <c r="Q1073" s="85"/>
    </row>
    <row r="1074" ht="16.5">
      <c r="Q1074" s="85"/>
    </row>
    <row r="1075" ht="16.5">
      <c r="Q1075" s="85"/>
    </row>
    <row r="1076" ht="16.5">
      <c r="Q1076" s="85"/>
    </row>
    <row r="1077" ht="16.5">
      <c r="Q1077" s="85"/>
    </row>
    <row r="1078" ht="16.5">
      <c r="Q1078" s="85"/>
    </row>
    <row r="1079" ht="16.5">
      <c r="Q1079" s="85"/>
    </row>
    <row r="1080" ht="16.5">
      <c r="Q1080" s="85"/>
    </row>
    <row r="1081" ht="16.5">
      <c r="Q1081" s="85"/>
    </row>
    <row r="1082" ht="16.5">
      <c r="Q1082" s="85"/>
    </row>
    <row r="1083" ht="16.5">
      <c r="Q1083" s="85"/>
    </row>
    <row r="1084" ht="16.5">
      <c r="Q1084" s="85"/>
    </row>
    <row r="1085" ht="16.5">
      <c r="Q1085" s="85"/>
    </row>
    <row r="1086" ht="16.5">
      <c r="Q1086" s="85"/>
    </row>
    <row r="1087" ht="16.5">
      <c r="Q1087" s="85"/>
    </row>
    <row r="1088" ht="16.5">
      <c r="Q1088" s="85"/>
    </row>
    <row r="1089" ht="16.5">
      <c r="Q1089" s="85"/>
    </row>
    <row r="1090" ht="16.5">
      <c r="Q1090" s="85"/>
    </row>
    <row r="1091" ht="16.5">
      <c r="Q1091" s="85"/>
    </row>
    <row r="1092" ht="16.5">
      <c r="Q1092" s="85"/>
    </row>
    <row r="1093" ht="16.5">
      <c r="Q1093" s="85"/>
    </row>
    <row r="1094" ht="16.5">
      <c r="Q1094" s="85"/>
    </row>
    <row r="1095" ht="16.5">
      <c r="Q1095" s="85"/>
    </row>
    <row r="1096" ht="16.5">
      <c r="Q1096" s="85"/>
    </row>
    <row r="1097" ht="16.5">
      <c r="Q1097" s="85"/>
    </row>
    <row r="1098" ht="16.5">
      <c r="Q1098" s="85"/>
    </row>
    <row r="1099" ht="16.5">
      <c r="Q1099" s="85"/>
    </row>
    <row r="1100" ht="16.5">
      <c r="Q1100" s="85"/>
    </row>
    <row r="1101" ht="16.5">
      <c r="Q1101" s="85"/>
    </row>
    <row r="1102" ht="16.5">
      <c r="Q1102" s="85"/>
    </row>
    <row r="1103" ht="16.5">
      <c r="Q1103" s="85"/>
    </row>
    <row r="1104" ht="16.5">
      <c r="Q1104" s="85"/>
    </row>
    <row r="1105" ht="16.5">
      <c r="Q1105" s="85"/>
    </row>
    <row r="1106" ht="16.5">
      <c r="Q1106" s="85"/>
    </row>
    <row r="1107" ht="16.5">
      <c r="Q1107" s="85"/>
    </row>
    <row r="1108" ht="16.5">
      <c r="Q1108" s="85"/>
    </row>
    <row r="1109" ht="16.5">
      <c r="Q1109" s="85"/>
    </row>
    <row r="1110" ht="16.5">
      <c r="Q1110" s="85"/>
    </row>
    <row r="1111" ht="16.5">
      <c r="Q1111" s="85"/>
    </row>
    <row r="1112" ht="16.5">
      <c r="Q1112" s="85"/>
    </row>
    <row r="1113" ht="16.5">
      <c r="Q1113" s="85"/>
    </row>
    <row r="1114" ht="16.5">
      <c r="Q1114" s="85"/>
    </row>
    <row r="1115" ht="16.5">
      <c r="Q1115" s="85"/>
    </row>
    <row r="1116" ht="16.5">
      <c r="Q1116" s="85"/>
    </row>
    <row r="1117" ht="16.5">
      <c r="Q1117" s="85"/>
    </row>
    <row r="1118" ht="16.5">
      <c r="Q1118" s="85"/>
    </row>
    <row r="1119" ht="16.5">
      <c r="Q1119" s="85"/>
    </row>
    <row r="1120" ht="16.5">
      <c r="Q1120" s="85"/>
    </row>
    <row r="1121" ht="16.5">
      <c r="Q1121" s="85"/>
    </row>
    <row r="1122" ht="16.5">
      <c r="Q1122" s="85"/>
    </row>
    <row r="1123" ht="16.5">
      <c r="Q1123" s="85"/>
    </row>
    <row r="1124" ht="16.5">
      <c r="Q1124" s="85"/>
    </row>
    <row r="1125" ht="16.5">
      <c r="Q1125" s="85"/>
    </row>
    <row r="1126" ht="16.5">
      <c r="Q1126" s="85"/>
    </row>
    <row r="1127" ht="16.5">
      <c r="Q1127" s="85"/>
    </row>
    <row r="1128" ht="16.5">
      <c r="Q1128" s="85"/>
    </row>
    <row r="1129" ht="16.5">
      <c r="Q1129" s="85"/>
    </row>
    <row r="1130" ht="16.5">
      <c r="Q1130" s="85"/>
    </row>
    <row r="1131" ht="16.5">
      <c r="Q1131" s="85"/>
    </row>
    <row r="1132" ht="16.5">
      <c r="Q1132" s="85"/>
    </row>
    <row r="1133" ht="16.5">
      <c r="Q1133" s="85"/>
    </row>
    <row r="1134" ht="16.5">
      <c r="Q1134" s="85"/>
    </row>
    <row r="1135" ht="16.5">
      <c r="Q1135" s="85"/>
    </row>
    <row r="1136" ht="16.5">
      <c r="Q1136" s="85"/>
    </row>
    <row r="1137" ht="16.5">
      <c r="Q1137" s="85"/>
    </row>
    <row r="1138" ht="16.5">
      <c r="Q1138" s="85"/>
    </row>
    <row r="1139" ht="16.5">
      <c r="Q1139" s="85"/>
    </row>
    <row r="1140" ht="16.5">
      <c r="Q1140" s="85"/>
    </row>
    <row r="1141" ht="16.5">
      <c r="Q1141" s="85"/>
    </row>
    <row r="1142" ht="16.5">
      <c r="Q1142" s="85"/>
    </row>
    <row r="1143" ht="16.5">
      <c r="Q1143" s="85"/>
    </row>
    <row r="1144" ht="16.5">
      <c r="Q1144" s="85"/>
    </row>
    <row r="1145" ht="16.5">
      <c r="Q1145" s="85"/>
    </row>
    <row r="1146" ht="16.5">
      <c r="Q1146" s="85"/>
    </row>
    <row r="1147" ht="16.5">
      <c r="Q1147" s="85"/>
    </row>
    <row r="1148" ht="16.5">
      <c r="Q1148" s="85"/>
    </row>
    <row r="1149" ht="16.5">
      <c r="Q1149" s="85"/>
    </row>
    <row r="1150" ht="16.5">
      <c r="Q1150" s="85"/>
    </row>
    <row r="1151" ht="16.5">
      <c r="Q1151" s="85"/>
    </row>
    <row r="1152" ht="16.5">
      <c r="Q1152" s="85"/>
    </row>
    <row r="1153" ht="16.5">
      <c r="Q1153" s="85"/>
    </row>
    <row r="1154" ht="16.5">
      <c r="Q1154" s="85"/>
    </row>
    <row r="1155" ht="16.5">
      <c r="Q1155" s="85"/>
    </row>
    <row r="1156" ht="16.5">
      <c r="Q1156" s="85"/>
    </row>
    <row r="1157" ht="16.5">
      <c r="Q1157" s="85"/>
    </row>
    <row r="1158" ht="16.5">
      <c r="Q1158" s="85"/>
    </row>
    <row r="1159" ht="16.5">
      <c r="Q1159" s="85"/>
    </row>
    <row r="1160" ht="16.5">
      <c r="Q1160" s="85"/>
    </row>
    <row r="1161" ht="16.5">
      <c r="Q1161" s="85"/>
    </row>
    <row r="1162" ht="16.5">
      <c r="Q1162" s="85"/>
    </row>
    <row r="1163" ht="16.5">
      <c r="Q1163" s="85"/>
    </row>
    <row r="1164" ht="16.5">
      <c r="Q1164" s="85"/>
    </row>
    <row r="1165" ht="16.5">
      <c r="Q1165" s="85"/>
    </row>
    <row r="1166" ht="16.5">
      <c r="Q1166" s="85"/>
    </row>
    <row r="1167" ht="16.5">
      <c r="Q1167" s="85"/>
    </row>
    <row r="1168" ht="16.5">
      <c r="Q1168" s="85"/>
    </row>
    <row r="1169" ht="16.5">
      <c r="Q1169" s="85"/>
    </row>
    <row r="1170" ht="16.5">
      <c r="Q1170" s="85"/>
    </row>
    <row r="1171" ht="16.5">
      <c r="Q1171" s="85"/>
    </row>
    <row r="1172" ht="16.5">
      <c r="Q1172" s="85"/>
    </row>
    <row r="1173" ht="16.5">
      <c r="Q1173" s="85"/>
    </row>
    <row r="1174" ht="16.5">
      <c r="Q1174" s="85"/>
    </row>
    <row r="1175" ht="16.5">
      <c r="Q1175" s="85"/>
    </row>
    <row r="1176" ht="16.5">
      <c r="Q1176" s="85"/>
    </row>
    <row r="1177" ht="16.5">
      <c r="Q1177" s="85"/>
    </row>
    <row r="1178" ht="16.5">
      <c r="Q1178" s="85"/>
    </row>
    <row r="1179" ht="16.5">
      <c r="Q1179" s="85"/>
    </row>
    <row r="1180" ht="16.5">
      <c r="Q1180" s="85"/>
    </row>
    <row r="1181" ht="16.5">
      <c r="Q1181" s="85"/>
    </row>
    <row r="1182" ht="16.5">
      <c r="Q1182" s="85"/>
    </row>
    <row r="1183" ht="16.5">
      <c r="Q1183" s="85"/>
    </row>
    <row r="1184" ht="16.5">
      <c r="Q1184" s="85"/>
    </row>
    <row r="1185" ht="16.5">
      <c r="Q1185" s="85"/>
    </row>
    <row r="1186" ht="16.5">
      <c r="Q1186" s="85"/>
    </row>
    <row r="1187" ht="16.5">
      <c r="Q1187" s="85"/>
    </row>
    <row r="1188" ht="16.5">
      <c r="Q1188" s="85"/>
    </row>
    <row r="1189" ht="16.5">
      <c r="Q1189" s="85"/>
    </row>
    <row r="1190" ht="16.5">
      <c r="Q1190" s="85"/>
    </row>
    <row r="1191" ht="16.5">
      <c r="Q1191" s="85"/>
    </row>
    <row r="1192" ht="16.5">
      <c r="Q1192" s="85"/>
    </row>
    <row r="1193" ht="16.5">
      <c r="Q1193" s="85"/>
    </row>
    <row r="1194" ht="16.5">
      <c r="Q1194" s="85"/>
    </row>
    <row r="1195" ht="16.5">
      <c r="Q1195" s="85"/>
    </row>
    <row r="1196" ht="16.5">
      <c r="Q1196" s="85"/>
    </row>
    <row r="1197" ht="16.5">
      <c r="Q1197" s="85"/>
    </row>
    <row r="1198" ht="16.5">
      <c r="Q1198" s="85"/>
    </row>
    <row r="1199" ht="16.5">
      <c r="Q1199" s="85"/>
    </row>
    <row r="1200" ht="16.5">
      <c r="Q1200" s="85"/>
    </row>
    <row r="1201" ht="16.5">
      <c r="Q1201" s="85"/>
    </row>
    <row r="1202" ht="16.5">
      <c r="Q1202" s="85"/>
    </row>
    <row r="1203" ht="16.5">
      <c r="Q1203" s="85"/>
    </row>
    <row r="1204" ht="16.5">
      <c r="Q1204" s="85"/>
    </row>
    <row r="1205" ht="16.5">
      <c r="Q1205" s="85"/>
    </row>
    <row r="1206" ht="16.5">
      <c r="Q1206" s="85"/>
    </row>
    <row r="1207" ht="16.5">
      <c r="Q1207" s="85"/>
    </row>
    <row r="1208" ht="16.5">
      <c r="Q1208" s="85"/>
    </row>
    <row r="1209" ht="16.5">
      <c r="Q1209" s="85"/>
    </row>
    <row r="1210" ht="16.5">
      <c r="Q1210" s="85"/>
    </row>
    <row r="1211" ht="16.5">
      <c r="Q1211" s="85"/>
    </row>
    <row r="1212" ht="16.5">
      <c r="Q1212" s="85"/>
    </row>
    <row r="1213" ht="16.5">
      <c r="Q1213" s="85"/>
    </row>
    <row r="1214" ht="16.5">
      <c r="Q1214" s="85"/>
    </row>
    <row r="1215" ht="16.5">
      <c r="Q1215" s="85"/>
    </row>
    <row r="1216" ht="16.5">
      <c r="Q1216" s="85"/>
    </row>
    <row r="1217" ht="16.5">
      <c r="Q1217" s="85"/>
    </row>
    <row r="1218" ht="16.5">
      <c r="Q1218" s="85"/>
    </row>
    <row r="1219" ht="16.5">
      <c r="Q1219" s="85"/>
    </row>
    <row r="1220" ht="16.5">
      <c r="Q1220" s="85"/>
    </row>
    <row r="1221" ht="16.5">
      <c r="Q1221" s="85"/>
    </row>
    <row r="1222" ht="16.5">
      <c r="Q1222" s="85"/>
    </row>
    <row r="1223" ht="16.5">
      <c r="Q1223" s="85"/>
    </row>
    <row r="1224" ht="16.5">
      <c r="Q1224" s="85"/>
    </row>
    <row r="1225" ht="16.5">
      <c r="Q1225" s="85"/>
    </row>
    <row r="1226" ht="16.5">
      <c r="Q1226" s="85"/>
    </row>
    <row r="1227" ht="16.5">
      <c r="Q1227" s="85"/>
    </row>
    <row r="1228" ht="16.5">
      <c r="Q1228" s="85"/>
    </row>
    <row r="1229" ht="16.5">
      <c r="Q1229" s="85"/>
    </row>
    <row r="1230" ht="16.5">
      <c r="Q1230" s="85"/>
    </row>
    <row r="1231" ht="16.5">
      <c r="Q1231" s="85"/>
    </row>
    <row r="1232" ht="16.5">
      <c r="Q1232" s="85"/>
    </row>
    <row r="1233" ht="16.5">
      <c r="Q1233" s="85"/>
    </row>
    <row r="1234" ht="16.5">
      <c r="Q1234" s="85"/>
    </row>
    <row r="1235" ht="16.5">
      <c r="Q1235" s="85"/>
    </row>
    <row r="1236" ht="16.5">
      <c r="Q1236" s="85"/>
    </row>
    <row r="1237" ht="16.5">
      <c r="Q1237" s="85"/>
    </row>
    <row r="1238" ht="16.5">
      <c r="Q1238" s="85"/>
    </row>
    <row r="1239" ht="16.5">
      <c r="Q1239" s="85"/>
    </row>
    <row r="1240" ht="16.5">
      <c r="Q1240" s="85"/>
    </row>
    <row r="1241" ht="16.5">
      <c r="Q1241" s="85"/>
    </row>
    <row r="1242" ht="16.5">
      <c r="Q1242" s="85"/>
    </row>
    <row r="1243" ht="16.5">
      <c r="Q1243" s="85"/>
    </row>
    <row r="1244" ht="16.5">
      <c r="Q1244" s="85"/>
    </row>
    <row r="1245" ht="16.5">
      <c r="Q1245" s="85"/>
    </row>
    <row r="1246" ht="16.5">
      <c r="Q1246" s="85"/>
    </row>
    <row r="1247" ht="16.5">
      <c r="Q1247" s="85"/>
    </row>
    <row r="1248" ht="16.5">
      <c r="Q1248" s="85"/>
    </row>
    <row r="1249" ht="16.5">
      <c r="Q1249" s="85"/>
    </row>
    <row r="1250" ht="16.5">
      <c r="Q1250" s="85"/>
    </row>
    <row r="1251" ht="16.5">
      <c r="Q1251" s="85"/>
    </row>
    <row r="1252" ht="16.5">
      <c r="Q1252" s="85"/>
    </row>
    <row r="1253" ht="16.5">
      <c r="Q1253" s="85"/>
    </row>
    <row r="1254" ht="16.5">
      <c r="Q1254" s="85"/>
    </row>
    <row r="1255" ht="16.5">
      <c r="Q1255" s="85"/>
    </row>
    <row r="1256" ht="16.5">
      <c r="Q1256" s="85"/>
    </row>
    <row r="1257" ht="16.5">
      <c r="Q1257" s="85"/>
    </row>
    <row r="1258" ht="16.5">
      <c r="Q1258" s="85"/>
    </row>
    <row r="1259" ht="16.5">
      <c r="Q1259" s="85"/>
    </row>
    <row r="1260" ht="16.5">
      <c r="Q1260" s="85"/>
    </row>
    <row r="1261" ht="16.5">
      <c r="Q1261" s="85"/>
    </row>
    <row r="1262" ht="16.5">
      <c r="Q1262" s="85"/>
    </row>
    <row r="1263" ht="16.5">
      <c r="Q1263" s="85"/>
    </row>
    <row r="1264" ht="16.5">
      <c r="Q1264" s="85"/>
    </row>
    <row r="1265" ht="16.5">
      <c r="Q1265" s="85"/>
    </row>
    <row r="1266" ht="16.5">
      <c r="Q1266" s="85"/>
    </row>
    <row r="1267" ht="16.5">
      <c r="Q1267" s="85"/>
    </row>
    <row r="1268" ht="16.5">
      <c r="Q1268" s="85"/>
    </row>
    <row r="1269" ht="16.5">
      <c r="Q1269" s="85"/>
    </row>
    <row r="1270" ht="16.5">
      <c r="Q1270" s="85"/>
    </row>
    <row r="1271" ht="16.5">
      <c r="Q1271" s="85"/>
    </row>
    <row r="1272" ht="16.5">
      <c r="Q1272" s="85"/>
    </row>
    <row r="1273" ht="16.5">
      <c r="Q1273" s="85"/>
    </row>
    <row r="1274" ht="16.5">
      <c r="Q1274" s="85"/>
    </row>
    <row r="1275" ht="16.5">
      <c r="Q1275" s="85"/>
    </row>
    <row r="1276" ht="16.5">
      <c r="Q1276" s="85"/>
    </row>
    <row r="1277" ht="16.5">
      <c r="Q1277" s="85"/>
    </row>
    <row r="1278" ht="16.5">
      <c r="Q1278" s="85"/>
    </row>
    <row r="1279" ht="16.5">
      <c r="Q1279" s="85"/>
    </row>
    <row r="1280" ht="16.5">
      <c r="Q1280" s="85"/>
    </row>
    <row r="1281" ht="16.5">
      <c r="Q1281" s="85"/>
    </row>
    <row r="1282" ht="16.5">
      <c r="Q1282" s="85"/>
    </row>
    <row r="1283" ht="16.5">
      <c r="Q1283" s="85"/>
    </row>
    <row r="1284" ht="16.5">
      <c r="Q1284" s="85"/>
    </row>
    <row r="1285" ht="16.5">
      <c r="Q1285" s="85"/>
    </row>
    <row r="1286" ht="16.5">
      <c r="Q1286" s="85"/>
    </row>
    <row r="1287" ht="16.5">
      <c r="Q1287" s="85"/>
    </row>
    <row r="1288" ht="16.5">
      <c r="Q1288" s="85"/>
    </row>
    <row r="1289" ht="16.5">
      <c r="Q1289" s="85"/>
    </row>
    <row r="1290" ht="16.5">
      <c r="Q1290" s="85"/>
    </row>
    <row r="1291" ht="16.5">
      <c r="Q1291" s="85"/>
    </row>
    <row r="1292" ht="16.5">
      <c r="Q1292" s="85"/>
    </row>
    <row r="1293" ht="16.5">
      <c r="Q1293" s="85"/>
    </row>
    <row r="1294" ht="16.5">
      <c r="Q1294" s="85"/>
    </row>
    <row r="1295" ht="16.5">
      <c r="Q1295" s="85"/>
    </row>
    <row r="1296" ht="16.5">
      <c r="Q1296" s="85"/>
    </row>
    <row r="1297" ht="16.5">
      <c r="Q1297" s="85"/>
    </row>
    <row r="1298" ht="16.5">
      <c r="Q1298" s="85"/>
    </row>
    <row r="1299" ht="16.5">
      <c r="Q1299" s="85"/>
    </row>
    <row r="1300" ht="16.5">
      <c r="Q1300" s="85"/>
    </row>
    <row r="1301" ht="16.5">
      <c r="Q1301" s="85"/>
    </row>
    <row r="1302" ht="16.5">
      <c r="Q1302" s="85"/>
    </row>
    <row r="1303" ht="16.5">
      <c r="Q1303" s="85"/>
    </row>
    <row r="1304" ht="16.5">
      <c r="Q1304" s="85"/>
    </row>
    <row r="1305" ht="16.5">
      <c r="Q1305" s="85"/>
    </row>
    <row r="1306" ht="16.5">
      <c r="Q1306" s="85"/>
    </row>
    <row r="1307" ht="16.5">
      <c r="Q1307" s="85"/>
    </row>
    <row r="1308" ht="16.5">
      <c r="Q1308" s="85"/>
    </row>
    <row r="1309" ht="16.5">
      <c r="Q1309" s="85"/>
    </row>
    <row r="1310" ht="16.5">
      <c r="Q1310" s="85"/>
    </row>
    <row r="1311" ht="16.5">
      <c r="Q1311" s="85"/>
    </row>
    <row r="1312" ht="16.5">
      <c r="Q1312" s="85"/>
    </row>
    <row r="1313" ht="16.5">
      <c r="Q1313" s="85"/>
    </row>
    <row r="1314" ht="16.5">
      <c r="Q1314" s="85"/>
    </row>
    <row r="1315" ht="16.5">
      <c r="Q1315" s="85"/>
    </row>
    <row r="1316" ht="16.5">
      <c r="Q1316" s="85"/>
    </row>
    <row r="1317" ht="16.5">
      <c r="Q1317" s="85"/>
    </row>
    <row r="1318" ht="16.5">
      <c r="Q1318" s="85"/>
    </row>
    <row r="1319" ht="16.5">
      <c r="Q1319" s="85"/>
    </row>
    <row r="1320" ht="16.5">
      <c r="Q1320" s="85"/>
    </row>
    <row r="1321" ht="16.5">
      <c r="Q1321" s="85"/>
    </row>
    <row r="1322" ht="16.5">
      <c r="Q1322" s="85"/>
    </row>
    <row r="1323" ht="16.5">
      <c r="Q1323" s="85"/>
    </row>
    <row r="1324" ht="16.5">
      <c r="Q1324" s="85"/>
    </row>
    <row r="1325" ht="16.5">
      <c r="Q1325" s="85"/>
    </row>
    <row r="1326" ht="16.5">
      <c r="Q1326" s="85"/>
    </row>
    <row r="1327" ht="16.5">
      <c r="Q1327" s="85"/>
    </row>
    <row r="1328" ht="16.5">
      <c r="Q1328" s="85"/>
    </row>
    <row r="1329" ht="16.5">
      <c r="Q1329" s="85"/>
    </row>
    <row r="1330" ht="16.5">
      <c r="Q1330" s="85"/>
    </row>
    <row r="1331" ht="16.5">
      <c r="Q1331" s="85"/>
    </row>
    <row r="1332" ht="16.5">
      <c r="Q1332" s="85"/>
    </row>
    <row r="1333" ht="16.5">
      <c r="Q1333" s="85"/>
    </row>
    <row r="1334" ht="16.5">
      <c r="Q1334" s="85"/>
    </row>
    <row r="1335" ht="16.5">
      <c r="Q1335" s="85"/>
    </row>
    <row r="1336" ht="16.5">
      <c r="Q1336" s="85"/>
    </row>
    <row r="1337" ht="16.5">
      <c r="Q1337" s="85"/>
    </row>
    <row r="1338" ht="16.5">
      <c r="Q1338" s="85"/>
    </row>
    <row r="1339" ht="16.5">
      <c r="Q1339" s="85"/>
    </row>
    <row r="1340" ht="16.5">
      <c r="Q1340" s="85"/>
    </row>
    <row r="1341" ht="16.5">
      <c r="Q1341" s="85"/>
    </row>
    <row r="1342" ht="16.5">
      <c r="Q1342" s="85"/>
    </row>
    <row r="1343" ht="16.5">
      <c r="Q1343" s="85"/>
    </row>
    <row r="1344" ht="16.5">
      <c r="Q1344" s="85"/>
    </row>
    <row r="1345" ht="16.5">
      <c r="Q1345" s="85"/>
    </row>
    <row r="1346" ht="16.5">
      <c r="Q1346" s="85"/>
    </row>
    <row r="1347" ht="16.5">
      <c r="Q1347" s="85"/>
    </row>
    <row r="1348" ht="16.5">
      <c r="Q1348" s="85"/>
    </row>
    <row r="1349" ht="16.5">
      <c r="Q1349" s="85"/>
    </row>
    <row r="1350" ht="16.5">
      <c r="Q1350" s="85"/>
    </row>
    <row r="1351" ht="16.5">
      <c r="Q1351" s="85"/>
    </row>
    <row r="1352" ht="16.5">
      <c r="Q1352" s="85"/>
    </row>
    <row r="1353" ht="16.5">
      <c r="Q1353" s="85"/>
    </row>
    <row r="1354" ht="16.5">
      <c r="Q1354" s="85"/>
    </row>
    <row r="1355" ht="16.5">
      <c r="Q1355" s="85"/>
    </row>
    <row r="1356" ht="16.5">
      <c r="Q1356" s="85"/>
    </row>
    <row r="1357" ht="16.5">
      <c r="Q1357" s="85"/>
    </row>
    <row r="1358" ht="16.5">
      <c r="Q1358" s="85"/>
    </row>
    <row r="1359" ht="16.5">
      <c r="Q1359" s="85"/>
    </row>
    <row r="1360" ht="16.5">
      <c r="Q1360" s="85"/>
    </row>
    <row r="1361" ht="16.5">
      <c r="Q1361" s="85"/>
    </row>
    <row r="1362" ht="16.5">
      <c r="Q1362" s="85"/>
    </row>
    <row r="1363" ht="16.5">
      <c r="Q1363" s="85"/>
    </row>
    <row r="1364" ht="16.5">
      <c r="Q1364" s="85"/>
    </row>
    <row r="1365" ht="16.5">
      <c r="Q1365" s="85"/>
    </row>
    <row r="1366" ht="16.5">
      <c r="Q1366" s="85"/>
    </row>
    <row r="1367" ht="16.5">
      <c r="Q1367" s="85"/>
    </row>
    <row r="1368" ht="16.5">
      <c r="Q1368" s="85"/>
    </row>
    <row r="1369" ht="16.5">
      <c r="Q1369" s="85"/>
    </row>
    <row r="1370" ht="16.5">
      <c r="Q1370" s="85"/>
    </row>
    <row r="1371" ht="16.5">
      <c r="Q1371" s="85"/>
    </row>
    <row r="1372" ht="16.5">
      <c r="Q1372" s="85"/>
    </row>
    <row r="1373" ht="16.5">
      <c r="Q1373" s="85"/>
    </row>
    <row r="1374" ht="16.5">
      <c r="Q1374" s="85"/>
    </row>
    <row r="1375" ht="16.5">
      <c r="Q1375" s="85"/>
    </row>
    <row r="1376" ht="16.5">
      <c r="Q1376" s="85"/>
    </row>
    <row r="1377" ht="16.5">
      <c r="Q1377" s="85"/>
    </row>
    <row r="1378" ht="16.5">
      <c r="Q1378" s="85"/>
    </row>
    <row r="1379" ht="16.5">
      <c r="Q1379" s="85"/>
    </row>
    <row r="1380" ht="16.5">
      <c r="Q1380" s="85"/>
    </row>
    <row r="1381" ht="16.5">
      <c r="Q1381" s="85"/>
    </row>
    <row r="1382" ht="16.5">
      <c r="Q1382" s="85"/>
    </row>
    <row r="1383" ht="16.5">
      <c r="Q1383" s="85"/>
    </row>
    <row r="1384" ht="16.5">
      <c r="Q1384" s="85"/>
    </row>
    <row r="1385" ht="16.5">
      <c r="Q1385" s="85"/>
    </row>
    <row r="1386" ht="16.5">
      <c r="Q1386" s="85"/>
    </row>
    <row r="1387" ht="16.5">
      <c r="Q1387" s="85"/>
    </row>
    <row r="1388" ht="16.5">
      <c r="Q1388" s="85"/>
    </row>
    <row r="1389" ht="16.5">
      <c r="Q1389" s="85"/>
    </row>
    <row r="1390" ht="16.5">
      <c r="Q1390" s="85"/>
    </row>
    <row r="1391" ht="16.5">
      <c r="Q1391" s="85"/>
    </row>
    <row r="1392" ht="16.5">
      <c r="Q1392" s="85"/>
    </row>
    <row r="1393" ht="16.5">
      <c r="Q1393" s="85"/>
    </row>
    <row r="1394" ht="16.5">
      <c r="Q1394" s="85"/>
    </row>
    <row r="1395" ht="16.5">
      <c r="Q1395" s="85"/>
    </row>
    <row r="1396" ht="16.5">
      <c r="Q1396" s="85"/>
    </row>
    <row r="1397" ht="16.5">
      <c r="Q1397" s="85"/>
    </row>
    <row r="1398" ht="16.5">
      <c r="Q1398" s="85"/>
    </row>
    <row r="1399" ht="16.5">
      <c r="Q1399" s="85"/>
    </row>
    <row r="1400" ht="16.5">
      <c r="Q1400" s="85"/>
    </row>
    <row r="1401" ht="16.5">
      <c r="Q1401" s="85"/>
    </row>
    <row r="1402" ht="16.5">
      <c r="Q1402" s="85"/>
    </row>
    <row r="1403" ht="16.5">
      <c r="Q1403" s="85"/>
    </row>
    <row r="1404" ht="16.5">
      <c r="Q1404" s="85"/>
    </row>
    <row r="1405" ht="16.5">
      <c r="Q1405" s="85"/>
    </row>
    <row r="1406" ht="16.5">
      <c r="Q1406" s="85"/>
    </row>
    <row r="1407" ht="16.5">
      <c r="Q1407" s="85"/>
    </row>
    <row r="1408" ht="16.5">
      <c r="Q1408" s="85"/>
    </row>
    <row r="1409" ht="16.5">
      <c r="Q1409" s="85"/>
    </row>
    <row r="1410" ht="16.5">
      <c r="Q1410" s="85"/>
    </row>
    <row r="1411" ht="16.5">
      <c r="Q1411" s="85"/>
    </row>
    <row r="1412" ht="16.5">
      <c r="Q1412" s="85"/>
    </row>
    <row r="1413" ht="16.5">
      <c r="Q1413" s="85"/>
    </row>
    <row r="1414" ht="16.5">
      <c r="Q1414" s="85"/>
    </row>
    <row r="1415" ht="16.5">
      <c r="Q1415" s="85"/>
    </row>
    <row r="1416" ht="16.5">
      <c r="Q1416" s="85"/>
    </row>
    <row r="1417" ht="16.5">
      <c r="Q1417" s="85"/>
    </row>
    <row r="1418" ht="16.5">
      <c r="Q1418" s="85"/>
    </row>
    <row r="1419" ht="16.5">
      <c r="Q1419" s="85"/>
    </row>
    <row r="1420" ht="16.5">
      <c r="Q1420" s="85"/>
    </row>
    <row r="1421" ht="16.5">
      <c r="Q1421" s="85"/>
    </row>
    <row r="1422" ht="16.5">
      <c r="Q1422" s="85"/>
    </row>
    <row r="1423" ht="16.5">
      <c r="Q1423" s="85"/>
    </row>
    <row r="1424" ht="16.5">
      <c r="Q1424" s="85"/>
    </row>
    <row r="1425" ht="16.5">
      <c r="Q1425" s="85"/>
    </row>
    <row r="1426" ht="16.5">
      <c r="Q1426" s="85"/>
    </row>
    <row r="1427" ht="16.5">
      <c r="Q1427" s="85"/>
    </row>
    <row r="1428" ht="16.5">
      <c r="Q1428" s="85"/>
    </row>
    <row r="1429" ht="16.5">
      <c r="Q1429" s="85"/>
    </row>
    <row r="1430" ht="16.5">
      <c r="Q1430" s="85"/>
    </row>
    <row r="1431" ht="16.5">
      <c r="Q1431" s="85"/>
    </row>
    <row r="1432" ht="16.5">
      <c r="Q1432" s="85"/>
    </row>
    <row r="1433" ht="16.5">
      <c r="Q1433" s="85"/>
    </row>
    <row r="1434" ht="16.5">
      <c r="Q1434" s="85"/>
    </row>
    <row r="1435" ht="16.5">
      <c r="Q1435" s="85"/>
    </row>
    <row r="1436" ht="16.5">
      <c r="Q1436" s="85"/>
    </row>
    <row r="1437" ht="16.5">
      <c r="Q1437" s="85"/>
    </row>
    <row r="1438" ht="16.5">
      <c r="Q1438" s="85"/>
    </row>
    <row r="1439" ht="16.5">
      <c r="Q1439" s="85"/>
    </row>
    <row r="1440" ht="16.5">
      <c r="Q1440" s="85"/>
    </row>
    <row r="1441" ht="16.5">
      <c r="Q1441" s="85"/>
    </row>
    <row r="1442" ht="16.5">
      <c r="Q1442" s="85"/>
    </row>
    <row r="1443" ht="16.5">
      <c r="Q1443" s="85"/>
    </row>
    <row r="1444" ht="16.5">
      <c r="Q1444" s="85"/>
    </row>
    <row r="1445" ht="16.5">
      <c r="Q1445" s="85"/>
    </row>
    <row r="1446" ht="16.5">
      <c r="Q1446" s="85"/>
    </row>
    <row r="1447" ht="16.5">
      <c r="Q1447" s="85"/>
    </row>
    <row r="1448" ht="16.5">
      <c r="Q1448" s="85"/>
    </row>
    <row r="1449" ht="16.5">
      <c r="Q1449" s="85"/>
    </row>
    <row r="1450" ht="16.5">
      <c r="Q1450" s="85"/>
    </row>
    <row r="1451" ht="16.5">
      <c r="Q1451" s="85"/>
    </row>
    <row r="1452" ht="16.5">
      <c r="Q1452" s="85"/>
    </row>
    <row r="1453" ht="16.5">
      <c r="Q1453" s="85"/>
    </row>
    <row r="1454" ht="16.5">
      <c r="Q1454" s="85"/>
    </row>
    <row r="1455" ht="16.5">
      <c r="Q1455" s="85"/>
    </row>
    <row r="1456" ht="16.5">
      <c r="Q1456" s="85"/>
    </row>
    <row r="1457" ht="16.5">
      <c r="Q1457" s="85"/>
    </row>
    <row r="1458" ht="16.5">
      <c r="Q1458" s="85"/>
    </row>
    <row r="1459" ht="16.5">
      <c r="Q1459" s="85"/>
    </row>
    <row r="1460" ht="16.5">
      <c r="Q1460" s="85"/>
    </row>
    <row r="1461" ht="16.5">
      <c r="Q1461" s="85"/>
    </row>
    <row r="1462" ht="16.5">
      <c r="Q1462" s="85"/>
    </row>
    <row r="1463" ht="16.5">
      <c r="Q1463" s="85"/>
    </row>
    <row r="1464" ht="16.5">
      <c r="Q1464" s="85"/>
    </row>
    <row r="1465" ht="16.5">
      <c r="Q1465" s="85"/>
    </row>
    <row r="1466" ht="16.5">
      <c r="Q1466" s="85"/>
    </row>
    <row r="1467" ht="16.5">
      <c r="Q1467" s="85"/>
    </row>
    <row r="1468" ht="16.5">
      <c r="Q1468" s="85"/>
    </row>
    <row r="1469" ht="16.5">
      <c r="Q1469" s="85"/>
    </row>
    <row r="1470" ht="16.5">
      <c r="Q1470" s="85"/>
    </row>
    <row r="1471" ht="16.5">
      <c r="Q1471" s="85"/>
    </row>
    <row r="1472" ht="16.5">
      <c r="Q1472" s="85"/>
    </row>
    <row r="1473" ht="16.5">
      <c r="Q1473" s="85"/>
    </row>
    <row r="1474" ht="16.5">
      <c r="Q1474" s="85"/>
    </row>
    <row r="1475" ht="16.5">
      <c r="Q1475" s="85"/>
    </row>
    <row r="1476" ht="16.5">
      <c r="Q1476" s="85"/>
    </row>
    <row r="1477" ht="16.5">
      <c r="Q1477" s="85"/>
    </row>
    <row r="1478" ht="16.5">
      <c r="Q1478" s="85"/>
    </row>
    <row r="1479" ht="16.5">
      <c r="Q1479" s="85"/>
    </row>
    <row r="1480" ht="16.5">
      <c r="Q1480" s="85"/>
    </row>
    <row r="1481" ht="16.5">
      <c r="Q1481" s="85"/>
    </row>
    <row r="1482" ht="16.5">
      <c r="Q1482" s="85"/>
    </row>
    <row r="1483" ht="16.5">
      <c r="Q1483" s="85"/>
    </row>
    <row r="1484" ht="16.5">
      <c r="Q1484" s="85"/>
    </row>
    <row r="1485" ht="16.5">
      <c r="Q1485" s="85"/>
    </row>
    <row r="1486" ht="16.5">
      <c r="Q1486" s="85"/>
    </row>
    <row r="1487" ht="16.5">
      <c r="Q1487" s="85"/>
    </row>
    <row r="1488" ht="16.5">
      <c r="Q1488" s="85"/>
    </row>
    <row r="1489" ht="16.5">
      <c r="Q1489" s="85"/>
    </row>
    <row r="1490" ht="16.5">
      <c r="Q1490" s="85"/>
    </row>
    <row r="1491" ht="16.5">
      <c r="Q1491" s="85"/>
    </row>
    <row r="1492" ht="16.5">
      <c r="Q1492" s="85"/>
    </row>
    <row r="1493" ht="16.5">
      <c r="Q1493" s="85"/>
    </row>
    <row r="1494" ht="16.5">
      <c r="Q1494" s="85"/>
    </row>
    <row r="1495" ht="16.5">
      <c r="Q1495" s="85"/>
    </row>
    <row r="1496" ht="16.5">
      <c r="Q1496" s="85"/>
    </row>
    <row r="1497" ht="16.5">
      <c r="Q1497" s="85"/>
    </row>
    <row r="1498" ht="16.5">
      <c r="Q1498" s="85"/>
    </row>
    <row r="1499" ht="16.5">
      <c r="Q1499" s="85"/>
    </row>
    <row r="1500" ht="16.5">
      <c r="Q1500" s="85"/>
    </row>
    <row r="1501" ht="16.5">
      <c r="Q1501" s="85"/>
    </row>
    <row r="1502" ht="16.5">
      <c r="Q1502" s="85"/>
    </row>
    <row r="1503" ht="16.5">
      <c r="Q1503" s="85"/>
    </row>
    <row r="1504" ht="16.5">
      <c r="Q1504" s="85"/>
    </row>
    <row r="1505" ht="16.5">
      <c r="Q1505" s="85"/>
    </row>
    <row r="1506" ht="16.5">
      <c r="Q1506" s="85"/>
    </row>
    <row r="1507" ht="16.5">
      <c r="Q1507" s="85"/>
    </row>
    <row r="1508" ht="16.5">
      <c r="Q1508" s="85"/>
    </row>
    <row r="1509" ht="16.5">
      <c r="Q1509" s="85"/>
    </row>
    <row r="1510" ht="16.5">
      <c r="Q1510" s="85"/>
    </row>
    <row r="1511" ht="16.5">
      <c r="Q1511" s="85"/>
    </row>
    <row r="1512" ht="16.5">
      <c r="Q1512" s="85"/>
    </row>
    <row r="1513" ht="16.5">
      <c r="Q1513" s="85"/>
    </row>
    <row r="1514" ht="16.5">
      <c r="Q1514" s="85"/>
    </row>
    <row r="1515" ht="16.5">
      <c r="Q1515" s="85"/>
    </row>
    <row r="1516" ht="16.5">
      <c r="Q1516" s="85"/>
    </row>
    <row r="1517" ht="16.5">
      <c r="Q1517" s="85"/>
    </row>
    <row r="1518" ht="16.5">
      <c r="Q1518" s="85"/>
    </row>
    <row r="1519" ht="16.5">
      <c r="Q1519" s="85"/>
    </row>
    <row r="1520" ht="16.5">
      <c r="Q1520" s="85"/>
    </row>
    <row r="1521" ht="16.5">
      <c r="Q1521" s="85"/>
    </row>
    <row r="1522" ht="16.5">
      <c r="Q1522" s="85"/>
    </row>
    <row r="1523" ht="16.5">
      <c r="Q1523" s="85"/>
    </row>
    <row r="1524" ht="16.5">
      <c r="Q1524" s="85"/>
    </row>
    <row r="1525" ht="16.5">
      <c r="Q1525" s="85"/>
    </row>
    <row r="1526" ht="16.5">
      <c r="Q1526" s="85"/>
    </row>
    <row r="1527" ht="16.5">
      <c r="Q1527" s="85"/>
    </row>
    <row r="1528" ht="16.5">
      <c r="Q1528" s="85"/>
    </row>
    <row r="1529" ht="16.5">
      <c r="Q1529" s="85"/>
    </row>
    <row r="1530" ht="16.5">
      <c r="Q1530" s="85"/>
    </row>
    <row r="1531" ht="16.5">
      <c r="Q1531" s="85"/>
    </row>
    <row r="1532" ht="16.5">
      <c r="Q1532" s="85"/>
    </row>
    <row r="1533" ht="16.5">
      <c r="Q1533" s="85"/>
    </row>
    <row r="1534" ht="16.5">
      <c r="Q1534" s="85"/>
    </row>
    <row r="1535" ht="16.5">
      <c r="Q1535" s="85"/>
    </row>
    <row r="1536" ht="16.5">
      <c r="Q1536" s="85"/>
    </row>
    <row r="1537" ht="16.5">
      <c r="Q1537" s="85"/>
    </row>
    <row r="1538" ht="16.5">
      <c r="Q1538" s="85"/>
    </row>
    <row r="1539" ht="16.5">
      <c r="Q1539" s="85"/>
    </row>
    <row r="1540" ht="16.5">
      <c r="Q1540" s="85"/>
    </row>
    <row r="1541" ht="16.5">
      <c r="Q1541" s="85"/>
    </row>
    <row r="1542" ht="16.5">
      <c r="Q1542" s="85"/>
    </row>
    <row r="1543" ht="16.5">
      <c r="Q1543" s="85"/>
    </row>
    <row r="1544" ht="16.5">
      <c r="Q1544" s="85"/>
    </row>
    <row r="1545" ht="16.5">
      <c r="Q1545" s="85"/>
    </row>
    <row r="1546" ht="16.5">
      <c r="Q1546" s="85"/>
    </row>
    <row r="1547" ht="16.5">
      <c r="Q1547" s="85"/>
    </row>
    <row r="1548" ht="16.5">
      <c r="Q1548" s="85"/>
    </row>
    <row r="1549" ht="16.5">
      <c r="Q1549" s="85"/>
    </row>
    <row r="1550" ht="16.5">
      <c r="Q1550" s="85"/>
    </row>
    <row r="1551" ht="16.5">
      <c r="Q1551" s="85"/>
    </row>
    <row r="1552" ht="16.5">
      <c r="Q1552" s="85"/>
    </row>
    <row r="1553" ht="16.5">
      <c r="Q1553" s="85"/>
    </row>
    <row r="1554" ht="16.5">
      <c r="Q1554" s="85"/>
    </row>
    <row r="1555" ht="16.5">
      <c r="Q1555" s="85"/>
    </row>
    <row r="1556" ht="16.5">
      <c r="Q1556" s="85"/>
    </row>
    <row r="1557" ht="16.5">
      <c r="Q1557" s="85"/>
    </row>
    <row r="1558" ht="16.5">
      <c r="Q1558" s="85"/>
    </row>
    <row r="1559" ht="16.5">
      <c r="Q1559" s="85"/>
    </row>
    <row r="1560" ht="16.5">
      <c r="Q1560" s="85"/>
    </row>
    <row r="1561" ht="16.5">
      <c r="Q1561" s="85"/>
    </row>
    <row r="1562" ht="16.5">
      <c r="Q1562" s="85"/>
    </row>
    <row r="1563" ht="16.5">
      <c r="Q1563" s="85"/>
    </row>
    <row r="1564" ht="16.5">
      <c r="Q1564" s="85"/>
    </row>
    <row r="1565" ht="16.5">
      <c r="Q1565" s="85"/>
    </row>
    <row r="1566" ht="16.5">
      <c r="Q1566" s="85"/>
    </row>
    <row r="1567" ht="16.5">
      <c r="Q1567" s="85"/>
    </row>
    <row r="1568" ht="16.5">
      <c r="Q1568" s="85"/>
    </row>
    <row r="1569" ht="16.5">
      <c r="Q1569" s="85"/>
    </row>
    <row r="1570" ht="16.5">
      <c r="Q1570" s="85"/>
    </row>
    <row r="1571" ht="16.5">
      <c r="Q1571" s="85"/>
    </row>
    <row r="1572" ht="16.5">
      <c r="Q1572" s="85"/>
    </row>
    <row r="1573" ht="16.5">
      <c r="Q1573" s="85"/>
    </row>
    <row r="1574" ht="16.5">
      <c r="Q1574" s="85"/>
    </row>
    <row r="1575" ht="16.5">
      <c r="Q1575" s="85"/>
    </row>
    <row r="1576" ht="16.5">
      <c r="Q1576" s="85"/>
    </row>
    <row r="1577" ht="16.5">
      <c r="Q1577" s="85"/>
    </row>
    <row r="1578" ht="16.5">
      <c r="Q1578" s="85"/>
    </row>
    <row r="1579" ht="16.5">
      <c r="Q1579" s="85"/>
    </row>
    <row r="1580" ht="16.5">
      <c r="Q1580" s="85"/>
    </row>
    <row r="1581" ht="16.5">
      <c r="Q1581" s="85"/>
    </row>
    <row r="1582" ht="16.5">
      <c r="Q1582" s="85"/>
    </row>
    <row r="1583" ht="16.5">
      <c r="Q1583" s="85"/>
    </row>
    <row r="1584" ht="16.5">
      <c r="Q1584" s="85"/>
    </row>
    <row r="1585" ht="16.5">
      <c r="Q1585" s="85"/>
    </row>
    <row r="1586" ht="16.5">
      <c r="Q1586" s="85"/>
    </row>
    <row r="1587" ht="16.5">
      <c r="Q1587" s="85"/>
    </row>
    <row r="1588" ht="16.5">
      <c r="Q1588" s="85"/>
    </row>
    <row r="1589" ht="16.5">
      <c r="Q1589" s="85"/>
    </row>
    <row r="1590" ht="16.5">
      <c r="Q1590" s="85"/>
    </row>
    <row r="1591" ht="16.5">
      <c r="Q1591" s="85"/>
    </row>
    <row r="1592" ht="16.5">
      <c r="Q1592" s="85"/>
    </row>
    <row r="1593" ht="16.5">
      <c r="Q1593" s="85"/>
    </row>
    <row r="1594" ht="16.5">
      <c r="Q1594" s="85"/>
    </row>
    <row r="1595" ht="16.5">
      <c r="Q1595" s="85"/>
    </row>
    <row r="1596" ht="16.5">
      <c r="Q1596" s="85"/>
    </row>
    <row r="1597" ht="16.5">
      <c r="Q1597" s="85"/>
    </row>
    <row r="1598" ht="16.5">
      <c r="Q1598" s="85"/>
    </row>
    <row r="1599" ht="16.5">
      <c r="Q1599" s="85"/>
    </row>
    <row r="1600" ht="16.5">
      <c r="Q1600" s="85"/>
    </row>
    <row r="1601" ht="16.5">
      <c r="Q1601" s="85"/>
    </row>
    <row r="1602" ht="16.5">
      <c r="Q1602" s="85"/>
    </row>
    <row r="1603" ht="16.5">
      <c r="Q1603" s="85"/>
    </row>
    <row r="1604" ht="16.5">
      <c r="Q1604" s="85"/>
    </row>
    <row r="1605" ht="16.5">
      <c r="Q1605" s="85"/>
    </row>
    <row r="1606" ht="16.5">
      <c r="Q1606" s="85"/>
    </row>
    <row r="1607" ht="16.5">
      <c r="Q1607" s="85"/>
    </row>
    <row r="1608" ht="16.5">
      <c r="Q1608" s="85"/>
    </row>
    <row r="1609" ht="16.5">
      <c r="Q1609" s="85"/>
    </row>
    <row r="1610" ht="16.5">
      <c r="Q1610" s="85"/>
    </row>
    <row r="1611" ht="16.5">
      <c r="Q1611" s="85"/>
    </row>
    <row r="1612" ht="16.5">
      <c r="Q1612" s="85"/>
    </row>
    <row r="1613" ht="16.5">
      <c r="Q1613" s="85"/>
    </row>
    <row r="1614" ht="16.5">
      <c r="Q1614" s="85"/>
    </row>
    <row r="1615" ht="16.5">
      <c r="Q1615" s="85"/>
    </row>
    <row r="1616" ht="16.5">
      <c r="Q1616" s="85"/>
    </row>
    <row r="1617" ht="16.5">
      <c r="Q1617" s="85"/>
    </row>
    <row r="1618" ht="16.5">
      <c r="Q1618" s="85"/>
    </row>
    <row r="1619" ht="16.5">
      <c r="Q1619" s="85"/>
    </row>
    <row r="1620" ht="16.5">
      <c r="Q1620" s="85"/>
    </row>
    <row r="1621" ht="16.5">
      <c r="Q1621" s="85"/>
    </row>
    <row r="1622" ht="16.5">
      <c r="Q1622" s="85"/>
    </row>
    <row r="1623" ht="16.5">
      <c r="Q1623" s="85"/>
    </row>
    <row r="1624" ht="16.5">
      <c r="Q1624" s="85"/>
    </row>
    <row r="1625" ht="16.5">
      <c r="Q1625" s="85"/>
    </row>
    <row r="1626" ht="16.5">
      <c r="Q1626" s="85"/>
    </row>
    <row r="1627" ht="16.5">
      <c r="Q1627" s="85"/>
    </row>
    <row r="1628" ht="16.5">
      <c r="Q1628" s="85"/>
    </row>
    <row r="1629" ht="16.5">
      <c r="Q1629" s="85"/>
    </row>
    <row r="1630" ht="16.5">
      <c r="Q1630" s="85"/>
    </row>
    <row r="1631" ht="16.5">
      <c r="Q1631" s="85"/>
    </row>
    <row r="1632" ht="16.5">
      <c r="Q1632" s="85"/>
    </row>
    <row r="1633" ht="16.5">
      <c r="Q1633" s="85"/>
    </row>
    <row r="1634" ht="16.5">
      <c r="Q1634" s="85"/>
    </row>
    <row r="1635" ht="16.5">
      <c r="Q1635" s="85"/>
    </row>
    <row r="1636" ht="16.5">
      <c r="Q1636" s="85"/>
    </row>
    <row r="1637" ht="16.5">
      <c r="Q1637" s="85"/>
    </row>
    <row r="1638" ht="16.5">
      <c r="Q1638" s="85"/>
    </row>
    <row r="1639" ht="16.5">
      <c r="Q1639" s="85"/>
    </row>
    <row r="1640" ht="16.5">
      <c r="Q1640" s="85"/>
    </row>
    <row r="1641" ht="16.5">
      <c r="Q1641" s="85"/>
    </row>
    <row r="1642" ht="16.5">
      <c r="Q1642" s="85"/>
    </row>
    <row r="1643" ht="16.5">
      <c r="Q1643" s="85"/>
    </row>
    <row r="1644" ht="16.5">
      <c r="Q1644" s="85"/>
    </row>
    <row r="1645" ht="16.5">
      <c r="Q1645" s="85"/>
    </row>
    <row r="1646" ht="16.5">
      <c r="Q1646" s="85"/>
    </row>
    <row r="1647" ht="16.5">
      <c r="Q1647" s="85"/>
    </row>
    <row r="1648" ht="16.5">
      <c r="Q1648" s="85"/>
    </row>
    <row r="1649" ht="16.5">
      <c r="Q1649" s="85"/>
    </row>
    <row r="1650" ht="16.5">
      <c r="Q1650" s="85"/>
    </row>
    <row r="1651" ht="16.5">
      <c r="Q1651" s="85"/>
    </row>
    <row r="1652" ht="16.5">
      <c r="Q1652" s="85"/>
    </row>
    <row r="1653" ht="16.5">
      <c r="Q1653" s="85"/>
    </row>
    <row r="1654" ht="16.5">
      <c r="Q1654" s="85"/>
    </row>
    <row r="1655" ht="16.5">
      <c r="Q1655" s="85"/>
    </row>
    <row r="1656" ht="16.5">
      <c r="Q1656" s="85"/>
    </row>
    <row r="1657" ht="16.5">
      <c r="Q1657" s="85"/>
    </row>
    <row r="1658" ht="16.5">
      <c r="Q1658" s="85"/>
    </row>
    <row r="1659" ht="16.5">
      <c r="Q1659" s="85"/>
    </row>
    <row r="1660" ht="16.5">
      <c r="Q1660" s="85"/>
    </row>
    <row r="1661" ht="16.5">
      <c r="Q1661" s="85"/>
    </row>
    <row r="1662" ht="16.5">
      <c r="Q1662" s="85"/>
    </row>
    <row r="1663" ht="16.5">
      <c r="Q1663" s="85"/>
    </row>
    <row r="1664" ht="16.5">
      <c r="Q1664" s="85"/>
    </row>
    <row r="1665" ht="16.5">
      <c r="Q1665" s="85"/>
    </row>
    <row r="1666" ht="16.5">
      <c r="Q1666" s="85"/>
    </row>
    <row r="1667" ht="16.5">
      <c r="Q1667" s="85"/>
    </row>
    <row r="1668" ht="16.5">
      <c r="Q1668" s="85"/>
    </row>
    <row r="1669" ht="16.5">
      <c r="Q1669" s="85"/>
    </row>
    <row r="1670" ht="16.5">
      <c r="Q1670" s="85"/>
    </row>
    <row r="1671" ht="16.5">
      <c r="Q1671" s="85"/>
    </row>
    <row r="1672" ht="16.5">
      <c r="Q1672" s="85"/>
    </row>
    <row r="1673" ht="16.5">
      <c r="Q1673" s="85"/>
    </row>
    <row r="1674" ht="16.5">
      <c r="Q1674" s="85"/>
    </row>
    <row r="1675" ht="16.5">
      <c r="Q1675" s="85"/>
    </row>
    <row r="1676" ht="16.5">
      <c r="Q1676" s="85"/>
    </row>
    <row r="1677" ht="16.5">
      <c r="Q1677" s="85"/>
    </row>
    <row r="1678" ht="16.5">
      <c r="Q1678" s="85"/>
    </row>
    <row r="1679" ht="16.5">
      <c r="Q1679" s="85"/>
    </row>
    <row r="1680" ht="16.5">
      <c r="Q1680" s="85"/>
    </row>
    <row r="1681" ht="16.5">
      <c r="Q1681" s="85"/>
    </row>
    <row r="1682" ht="16.5">
      <c r="Q1682" s="85"/>
    </row>
    <row r="1683" ht="16.5">
      <c r="Q1683" s="85"/>
    </row>
    <row r="1684" ht="16.5">
      <c r="Q1684" s="85"/>
    </row>
    <row r="1685" ht="16.5">
      <c r="Q1685" s="85"/>
    </row>
    <row r="1686" ht="16.5">
      <c r="Q1686" s="85"/>
    </row>
    <row r="1687" ht="16.5">
      <c r="Q1687" s="85"/>
    </row>
    <row r="1688" ht="16.5">
      <c r="Q1688" s="85"/>
    </row>
    <row r="1689" ht="16.5">
      <c r="Q1689" s="85"/>
    </row>
    <row r="1690" ht="16.5">
      <c r="Q1690" s="85"/>
    </row>
    <row r="1691" ht="16.5">
      <c r="Q1691" s="85"/>
    </row>
    <row r="1692" ht="16.5">
      <c r="Q1692" s="85"/>
    </row>
    <row r="1693" ht="16.5">
      <c r="Q1693" s="85"/>
    </row>
    <row r="1694" ht="16.5">
      <c r="Q1694" s="85"/>
    </row>
    <row r="1695" ht="16.5">
      <c r="Q1695" s="85"/>
    </row>
    <row r="1696" ht="16.5">
      <c r="Q1696" s="85"/>
    </row>
    <row r="1697" ht="16.5">
      <c r="Q1697" s="85"/>
    </row>
    <row r="1698" ht="16.5">
      <c r="Q1698" s="85"/>
    </row>
    <row r="1699" ht="16.5">
      <c r="Q1699" s="85"/>
    </row>
    <row r="1700" ht="16.5">
      <c r="Q1700" s="85"/>
    </row>
    <row r="1701" ht="16.5">
      <c r="Q1701" s="85"/>
    </row>
    <row r="1702" ht="16.5">
      <c r="Q1702" s="85"/>
    </row>
    <row r="1703" ht="16.5">
      <c r="Q1703" s="85"/>
    </row>
    <row r="1704" ht="16.5">
      <c r="Q1704" s="85"/>
    </row>
    <row r="1705" ht="16.5">
      <c r="Q1705" s="85"/>
    </row>
    <row r="1706" ht="16.5">
      <c r="Q1706" s="85"/>
    </row>
    <row r="1707" ht="16.5">
      <c r="Q1707" s="85"/>
    </row>
    <row r="1708" ht="16.5">
      <c r="Q1708" s="85"/>
    </row>
    <row r="1709" ht="16.5">
      <c r="Q1709" s="85"/>
    </row>
    <row r="1710" ht="16.5">
      <c r="Q1710" s="85"/>
    </row>
    <row r="1711" ht="16.5">
      <c r="Q1711" s="85"/>
    </row>
    <row r="1712" ht="16.5">
      <c r="Q1712" s="85"/>
    </row>
    <row r="1713" ht="16.5">
      <c r="Q1713" s="85"/>
    </row>
    <row r="1714" ht="16.5">
      <c r="Q1714" s="85"/>
    </row>
    <row r="1715" ht="16.5">
      <c r="Q1715" s="85"/>
    </row>
    <row r="1716" ht="16.5">
      <c r="Q1716" s="85"/>
    </row>
    <row r="1717" ht="16.5">
      <c r="Q1717" s="85"/>
    </row>
    <row r="1718" ht="16.5">
      <c r="Q1718" s="85"/>
    </row>
    <row r="1719" ht="16.5">
      <c r="Q1719" s="85"/>
    </row>
    <row r="1720" ht="16.5">
      <c r="Q1720" s="85"/>
    </row>
    <row r="1721" ht="16.5">
      <c r="Q1721" s="85"/>
    </row>
    <row r="1722" ht="16.5">
      <c r="Q1722" s="85"/>
    </row>
    <row r="1723" ht="16.5">
      <c r="Q1723" s="85"/>
    </row>
    <row r="1724" ht="16.5">
      <c r="Q1724" s="85"/>
    </row>
    <row r="1725" ht="16.5">
      <c r="Q1725" s="85"/>
    </row>
    <row r="1726" ht="16.5">
      <c r="Q1726" s="85"/>
    </row>
    <row r="1727" ht="16.5">
      <c r="Q1727" s="85"/>
    </row>
    <row r="1728" ht="16.5">
      <c r="Q1728" s="85"/>
    </row>
    <row r="1729" ht="16.5">
      <c r="Q1729" s="85"/>
    </row>
    <row r="1730" ht="16.5">
      <c r="Q1730" s="85"/>
    </row>
    <row r="1731" ht="16.5">
      <c r="Q1731" s="85"/>
    </row>
    <row r="1732" ht="16.5">
      <c r="Q1732" s="85"/>
    </row>
    <row r="1733" ht="16.5">
      <c r="Q1733" s="85"/>
    </row>
    <row r="1734" ht="16.5">
      <c r="Q1734" s="85"/>
    </row>
    <row r="1735" ht="16.5">
      <c r="Q1735" s="85"/>
    </row>
    <row r="1736" ht="16.5">
      <c r="Q1736" s="85"/>
    </row>
    <row r="1737" ht="16.5">
      <c r="Q1737" s="85"/>
    </row>
    <row r="1738" ht="16.5">
      <c r="Q1738" s="85"/>
    </row>
    <row r="1739" ht="16.5">
      <c r="Q1739" s="85"/>
    </row>
    <row r="1740" ht="16.5">
      <c r="Q1740" s="85"/>
    </row>
    <row r="1741" ht="16.5">
      <c r="Q1741" s="85"/>
    </row>
    <row r="1742" ht="16.5">
      <c r="Q1742" s="85"/>
    </row>
    <row r="1743" ht="16.5">
      <c r="Q1743" s="85"/>
    </row>
    <row r="1744" ht="16.5">
      <c r="Q1744" s="85"/>
    </row>
    <row r="1745" ht="16.5">
      <c r="Q1745" s="85"/>
    </row>
    <row r="1746" ht="16.5">
      <c r="Q1746" s="85"/>
    </row>
    <row r="1747" ht="16.5">
      <c r="Q1747" s="85"/>
    </row>
    <row r="1748" ht="16.5">
      <c r="Q1748" s="85"/>
    </row>
    <row r="1749" ht="16.5">
      <c r="Q1749" s="85"/>
    </row>
    <row r="1750" ht="16.5">
      <c r="Q1750" s="85"/>
    </row>
    <row r="1751" ht="16.5">
      <c r="Q1751" s="85"/>
    </row>
    <row r="1752" ht="16.5">
      <c r="Q1752" s="85"/>
    </row>
    <row r="1753" ht="16.5">
      <c r="Q1753" s="85"/>
    </row>
    <row r="1754" ht="16.5">
      <c r="Q1754" s="85"/>
    </row>
    <row r="1755" ht="16.5">
      <c r="Q1755" s="85"/>
    </row>
    <row r="1756" ht="16.5">
      <c r="Q1756" s="85"/>
    </row>
    <row r="1757" ht="16.5">
      <c r="Q1757" s="85"/>
    </row>
    <row r="1758" ht="16.5">
      <c r="Q1758" s="85"/>
    </row>
    <row r="1759" ht="16.5">
      <c r="Q1759" s="85"/>
    </row>
    <row r="1760" ht="16.5">
      <c r="Q1760" s="85"/>
    </row>
    <row r="1761" ht="16.5">
      <c r="Q1761" s="85"/>
    </row>
    <row r="1762" ht="16.5">
      <c r="Q1762" s="85"/>
    </row>
    <row r="1763" ht="16.5">
      <c r="Q1763" s="85"/>
    </row>
    <row r="1764" ht="16.5">
      <c r="Q1764" s="85"/>
    </row>
    <row r="1765" ht="16.5">
      <c r="Q1765" s="85"/>
    </row>
    <row r="1766" ht="16.5">
      <c r="Q1766" s="85"/>
    </row>
    <row r="1767" ht="16.5">
      <c r="Q1767" s="85"/>
    </row>
    <row r="1768" ht="16.5">
      <c r="Q1768" s="85"/>
    </row>
    <row r="1769" ht="16.5">
      <c r="Q1769" s="85"/>
    </row>
    <row r="1770" ht="16.5">
      <c r="Q1770" s="85"/>
    </row>
    <row r="1771" ht="16.5">
      <c r="Q1771" s="85"/>
    </row>
    <row r="1772" ht="16.5">
      <c r="Q1772" s="85"/>
    </row>
    <row r="1773" ht="16.5">
      <c r="Q1773" s="85"/>
    </row>
    <row r="1774" ht="16.5">
      <c r="Q1774" s="85"/>
    </row>
    <row r="1775" ht="16.5">
      <c r="Q1775" s="85"/>
    </row>
    <row r="1776" ht="16.5">
      <c r="Q1776" s="85"/>
    </row>
    <row r="1777" ht="16.5">
      <c r="Q1777" s="85"/>
    </row>
    <row r="1778" ht="16.5">
      <c r="Q1778" s="85"/>
    </row>
    <row r="1779" ht="16.5">
      <c r="Q1779" s="85"/>
    </row>
    <row r="1780" ht="16.5">
      <c r="Q1780" s="85"/>
    </row>
    <row r="1781" ht="16.5">
      <c r="Q1781" s="85"/>
    </row>
    <row r="1782" ht="16.5">
      <c r="Q1782" s="85"/>
    </row>
    <row r="1783" ht="16.5">
      <c r="Q1783" s="85"/>
    </row>
    <row r="1784" ht="16.5">
      <c r="Q1784" s="85"/>
    </row>
    <row r="1785" ht="16.5">
      <c r="Q1785" s="85"/>
    </row>
    <row r="1786" ht="16.5">
      <c r="Q1786" s="85"/>
    </row>
    <row r="1787" ht="16.5">
      <c r="Q1787" s="85"/>
    </row>
    <row r="1788" ht="16.5">
      <c r="Q1788" s="85"/>
    </row>
    <row r="1789" ht="16.5">
      <c r="Q1789" s="85"/>
    </row>
    <row r="1790" ht="16.5">
      <c r="Q1790" s="85"/>
    </row>
    <row r="1791" ht="16.5">
      <c r="Q1791" s="85"/>
    </row>
    <row r="1792" ht="16.5">
      <c r="Q1792" s="85"/>
    </row>
    <row r="1793" ht="16.5">
      <c r="Q1793" s="85"/>
    </row>
    <row r="1794" ht="16.5">
      <c r="Q1794" s="85"/>
    </row>
    <row r="1795" ht="16.5">
      <c r="Q1795" s="85"/>
    </row>
    <row r="1796" ht="16.5">
      <c r="Q1796" s="85"/>
    </row>
    <row r="1797" ht="16.5">
      <c r="Q1797" s="85"/>
    </row>
    <row r="1798" ht="16.5">
      <c r="Q1798" s="85"/>
    </row>
    <row r="1799" ht="16.5">
      <c r="Q1799" s="85"/>
    </row>
    <row r="1800" ht="16.5">
      <c r="Q1800" s="85"/>
    </row>
    <row r="1801" ht="16.5">
      <c r="Q1801" s="85"/>
    </row>
    <row r="1802" ht="16.5">
      <c r="Q1802" s="85"/>
    </row>
    <row r="1803" ht="16.5">
      <c r="Q1803" s="85"/>
    </row>
    <row r="1804" ht="16.5">
      <c r="Q1804" s="85"/>
    </row>
    <row r="1805" ht="16.5">
      <c r="Q1805" s="85"/>
    </row>
    <row r="1806" ht="16.5">
      <c r="Q1806" s="85"/>
    </row>
    <row r="1807" ht="16.5">
      <c r="Q1807" s="85"/>
    </row>
    <row r="1808" ht="16.5">
      <c r="Q1808" s="85"/>
    </row>
    <row r="1809" ht="16.5">
      <c r="Q1809" s="85"/>
    </row>
    <row r="1810" ht="16.5">
      <c r="Q1810" s="85"/>
    </row>
    <row r="1811" ht="16.5">
      <c r="Q1811" s="85"/>
    </row>
    <row r="1812" ht="16.5">
      <c r="Q1812" s="85"/>
    </row>
    <row r="1813" ht="16.5">
      <c r="Q1813" s="85"/>
    </row>
    <row r="1814" ht="16.5">
      <c r="Q1814" s="85"/>
    </row>
    <row r="1815" ht="16.5">
      <c r="Q1815" s="85"/>
    </row>
    <row r="1816" ht="16.5">
      <c r="Q1816" s="85"/>
    </row>
    <row r="1817" ht="16.5">
      <c r="Q1817" s="85"/>
    </row>
    <row r="1818" ht="16.5">
      <c r="Q1818" s="85"/>
    </row>
    <row r="1819" ht="16.5">
      <c r="Q1819" s="85"/>
    </row>
    <row r="1820" ht="16.5">
      <c r="Q1820" s="85"/>
    </row>
    <row r="1821" ht="16.5">
      <c r="Q1821" s="85"/>
    </row>
    <row r="1822" ht="16.5">
      <c r="Q1822" s="85"/>
    </row>
    <row r="1823" ht="16.5">
      <c r="Q1823" s="85"/>
    </row>
    <row r="1824" ht="16.5">
      <c r="Q1824" s="85"/>
    </row>
    <row r="1825" ht="16.5">
      <c r="Q1825" s="85"/>
    </row>
    <row r="1826" ht="16.5">
      <c r="Q1826" s="85"/>
    </row>
    <row r="1827" ht="16.5">
      <c r="Q1827" s="85"/>
    </row>
    <row r="1828" ht="16.5">
      <c r="Q1828" s="85"/>
    </row>
    <row r="1829" ht="16.5">
      <c r="Q1829" s="85"/>
    </row>
    <row r="1830" ht="16.5">
      <c r="Q1830" s="85"/>
    </row>
    <row r="1831" ht="16.5">
      <c r="Q1831" s="85"/>
    </row>
    <row r="1832" ht="16.5">
      <c r="Q1832" s="85"/>
    </row>
    <row r="1833" ht="16.5">
      <c r="Q1833" s="85"/>
    </row>
    <row r="1834" ht="16.5">
      <c r="Q1834" s="85"/>
    </row>
    <row r="1835" ht="16.5">
      <c r="Q1835" s="85"/>
    </row>
    <row r="1836" ht="16.5">
      <c r="Q1836" s="85"/>
    </row>
    <row r="1837" ht="16.5">
      <c r="Q1837" s="85"/>
    </row>
    <row r="1838" ht="16.5">
      <c r="Q1838" s="85"/>
    </row>
    <row r="1839" ht="16.5">
      <c r="Q1839" s="85"/>
    </row>
    <row r="1840" ht="16.5">
      <c r="Q1840" s="85"/>
    </row>
    <row r="1841" ht="16.5">
      <c r="Q1841" s="85"/>
    </row>
    <row r="1842" ht="16.5">
      <c r="Q1842" s="85"/>
    </row>
    <row r="1843" ht="16.5">
      <c r="Q1843" s="85"/>
    </row>
    <row r="1844" ht="16.5">
      <c r="Q1844" s="85"/>
    </row>
    <row r="1845" ht="16.5">
      <c r="Q1845" s="85"/>
    </row>
    <row r="1846" ht="16.5">
      <c r="Q1846" s="85"/>
    </row>
    <row r="1847" ht="16.5">
      <c r="Q1847" s="85"/>
    </row>
    <row r="1848" ht="16.5">
      <c r="Q1848" s="85"/>
    </row>
    <row r="1849" ht="16.5">
      <c r="Q1849" s="85"/>
    </row>
    <row r="1850" ht="16.5">
      <c r="Q1850" s="85"/>
    </row>
    <row r="1851" ht="16.5">
      <c r="Q1851" s="85"/>
    </row>
    <row r="1852" ht="16.5">
      <c r="Q1852" s="85"/>
    </row>
    <row r="1853" ht="16.5">
      <c r="Q1853" s="85"/>
    </row>
    <row r="1854" ht="16.5">
      <c r="Q1854" s="85"/>
    </row>
    <row r="1855" ht="16.5">
      <c r="Q1855" s="85"/>
    </row>
    <row r="1856" ht="16.5">
      <c r="Q1856" s="85"/>
    </row>
    <row r="1857" ht="16.5">
      <c r="Q1857" s="85"/>
    </row>
    <row r="1858" ht="16.5">
      <c r="Q1858" s="85"/>
    </row>
    <row r="1859" ht="16.5">
      <c r="Q1859" s="85"/>
    </row>
    <row r="1860" ht="16.5">
      <c r="Q1860" s="85"/>
    </row>
    <row r="1861" ht="16.5">
      <c r="Q1861" s="85"/>
    </row>
    <row r="1862" ht="16.5">
      <c r="Q1862" s="85"/>
    </row>
    <row r="1863" ht="16.5">
      <c r="Q1863" s="85"/>
    </row>
    <row r="1864" ht="16.5">
      <c r="Q1864" s="85"/>
    </row>
    <row r="1865" ht="16.5">
      <c r="Q1865" s="85"/>
    </row>
    <row r="1866" ht="16.5">
      <c r="Q1866" s="85"/>
    </row>
    <row r="1867" ht="16.5">
      <c r="Q1867" s="85"/>
    </row>
    <row r="1868" ht="16.5">
      <c r="Q1868" s="85"/>
    </row>
    <row r="1869" ht="16.5">
      <c r="Q1869" s="85"/>
    </row>
    <row r="1870" ht="16.5">
      <c r="Q1870" s="85"/>
    </row>
    <row r="1871" ht="16.5">
      <c r="Q1871" s="85"/>
    </row>
    <row r="1872" ht="16.5">
      <c r="Q1872" s="85"/>
    </row>
    <row r="1873" ht="16.5">
      <c r="Q1873" s="85"/>
    </row>
    <row r="1874" ht="16.5">
      <c r="Q1874" s="85"/>
    </row>
    <row r="1875" ht="16.5">
      <c r="Q1875" s="85"/>
    </row>
    <row r="1876" ht="16.5">
      <c r="Q1876" s="85"/>
    </row>
    <row r="1877" ht="16.5">
      <c r="Q1877" s="85"/>
    </row>
    <row r="1878" ht="16.5">
      <c r="Q1878" s="85"/>
    </row>
    <row r="1879" ht="16.5">
      <c r="Q1879" s="85"/>
    </row>
    <row r="1880" ht="16.5">
      <c r="Q1880" s="85"/>
    </row>
    <row r="1881" ht="16.5">
      <c r="Q1881" s="85"/>
    </row>
    <row r="1882" ht="16.5">
      <c r="Q1882" s="85"/>
    </row>
    <row r="1883" ht="16.5">
      <c r="Q1883" s="85"/>
    </row>
    <row r="1884" ht="16.5">
      <c r="Q1884" s="85"/>
    </row>
    <row r="1885" ht="16.5">
      <c r="Q1885" s="85"/>
    </row>
    <row r="1886" ht="16.5">
      <c r="Q1886" s="85"/>
    </row>
    <row r="1887" ht="16.5">
      <c r="Q1887" s="85"/>
    </row>
    <row r="1888" ht="16.5">
      <c r="Q1888" s="85"/>
    </row>
    <row r="1889" ht="16.5">
      <c r="Q1889" s="85"/>
    </row>
    <row r="1890" ht="16.5">
      <c r="Q1890" s="85"/>
    </row>
    <row r="1891" ht="16.5">
      <c r="Q1891" s="85"/>
    </row>
    <row r="1892" ht="16.5">
      <c r="Q1892" s="85"/>
    </row>
    <row r="1893" ht="16.5">
      <c r="Q1893" s="85"/>
    </row>
    <row r="1894" ht="16.5">
      <c r="Q1894" s="85"/>
    </row>
    <row r="1895" ht="16.5">
      <c r="Q1895" s="85"/>
    </row>
    <row r="1896" ht="16.5">
      <c r="Q1896" s="85"/>
    </row>
    <row r="1897" ht="16.5">
      <c r="Q1897" s="85"/>
    </row>
    <row r="1898" ht="16.5">
      <c r="Q1898" s="85"/>
    </row>
    <row r="1899" ht="16.5">
      <c r="Q1899" s="85"/>
    </row>
    <row r="1900" ht="16.5">
      <c r="Q1900" s="85"/>
    </row>
    <row r="1901" ht="16.5">
      <c r="Q1901" s="85"/>
    </row>
    <row r="1902" ht="16.5">
      <c r="Q1902" s="85"/>
    </row>
    <row r="1903" ht="16.5">
      <c r="Q1903" s="85"/>
    </row>
    <row r="1904" ht="16.5">
      <c r="Q1904" s="85"/>
    </row>
    <row r="1905" ht="16.5">
      <c r="Q1905" s="85"/>
    </row>
    <row r="1906" ht="16.5">
      <c r="Q1906" s="85"/>
    </row>
    <row r="1907" ht="16.5">
      <c r="Q1907" s="85"/>
    </row>
    <row r="1908" ht="16.5">
      <c r="Q1908" s="85"/>
    </row>
    <row r="1909" ht="16.5">
      <c r="Q1909" s="85"/>
    </row>
    <row r="1910" ht="16.5">
      <c r="Q1910" s="85"/>
    </row>
    <row r="1911" ht="16.5">
      <c r="Q1911" s="85"/>
    </row>
    <row r="1912" ht="16.5">
      <c r="Q1912" s="85"/>
    </row>
    <row r="1913" ht="16.5">
      <c r="Q1913" s="85"/>
    </row>
    <row r="1914" ht="16.5">
      <c r="Q1914" s="85"/>
    </row>
    <row r="1915" ht="16.5">
      <c r="Q1915" s="85"/>
    </row>
    <row r="1916" ht="16.5">
      <c r="Q1916" s="85"/>
    </row>
    <row r="1917" ht="16.5">
      <c r="Q1917" s="85"/>
    </row>
    <row r="1918" ht="16.5">
      <c r="Q1918" s="85"/>
    </row>
    <row r="1919" ht="16.5">
      <c r="Q1919" s="85"/>
    </row>
    <row r="1920" ht="16.5">
      <c r="Q1920" s="85"/>
    </row>
    <row r="1921" ht="16.5">
      <c r="Q1921" s="85"/>
    </row>
    <row r="1922" ht="16.5">
      <c r="Q1922" s="85"/>
    </row>
    <row r="1923" ht="16.5">
      <c r="Q1923" s="85"/>
    </row>
    <row r="1924" ht="16.5">
      <c r="Q1924" s="85"/>
    </row>
    <row r="1925" ht="16.5">
      <c r="Q1925" s="85"/>
    </row>
    <row r="1926" ht="16.5">
      <c r="Q1926" s="85"/>
    </row>
    <row r="1927" ht="16.5">
      <c r="Q1927" s="85"/>
    </row>
    <row r="1928" ht="16.5">
      <c r="Q1928" s="85"/>
    </row>
    <row r="1929" ht="16.5">
      <c r="Q1929" s="85"/>
    </row>
    <row r="1930" ht="16.5">
      <c r="Q1930" s="85"/>
    </row>
    <row r="1931" ht="16.5">
      <c r="Q1931" s="85"/>
    </row>
    <row r="1932" ht="16.5">
      <c r="Q1932" s="85"/>
    </row>
    <row r="1933" ht="16.5">
      <c r="Q1933" s="85"/>
    </row>
    <row r="1934" ht="16.5">
      <c r="Q1934" s="85"/>
    </row>
    <row r="1935" ht="16.5">
      <c r="Q1935" s="85"/>
    </row>
    <row r="1936" ht="16.5">
      <c r="Q1936" s="85"/>
    </row>
    <row r="1937" ht="16.5">
      <c r="Q1937" s="85"/>
    </row>
    <row r="1938" ht="16.5">
      <c r="Q1938" s="85"/>
    </row>
    <row r="1939" ht="16.5">
      <c r="Q1939" s="85"/>
    </row>
    <row r="1940" ht="16.5">
      <c r="Q1940" s="85"/>
    </row>
    <row r="1941" ht="16.5">
      <c r="Q1941" s="85"/>
    </row>
    <row r="1942" ht="16.5">
      <c r="Q1942" s="85"/>
    </row>
    <row r="1943" ht="16.5">
      <c r="Q1943" s="85"/>
    </row>
    <row r="1944" ht="16.5">
      <c r="Q1944" s="85"/>
    </row>
    <row r="1945" ht="16.5">
      <c r="Q1945" s="85"/>
    </row>
    <row r="1946" ht="16.5">
      <c r="Q1946" s="85"/>
    </row>
    <row r="1947" ht="16.5">
      <c r="Q1947" s="85"/>
    </row>
    <row r="1948" ht="16.5">
      <c r="Q1948" s="85"/>
    </row>
    <row r="1949" ht="16.5">
      <c r="Q1949" s="85"/>
    </row>
    <row r="1950" ht="16.5">
      <c r="Q1950" s="85"/>
    </row>
    <row r="1951" ht="16.5">
      <c r="Q1951" s="85"/>
    </row>
    <row r="1952" ht="16.5">
      <c r="Q1952" s="85"/>
    </row>
    <row r="1953" ht="16.5">
      <c r="Q1953" s="85"/>
    </row>
    <row r="1954" ht="16.5">
      <c r="Q1954" s="85"/>
    </row>
    <row r="1955" ht="16.5">
      <c r="Q1955" s="85"/>
    </row>
    <row r="1956" ht="16.5">
      <c r="Q1956" s="85"/>
    </row>
    <row r="1957" ht="16.5">
      <c r="Q1957" s="85"/>
    </row>
    <row r="1958" ht="16.5">
      <c r="Q1958" s="85"/>
    </row>
    <row r="1959" ht="16.5">
      <c r="Q1959" s="85"/>
    </row>
    <row r="1960" ht="16.5">
      <c r="Q1960" s="85"/>
    </row>
    <row r="1961" ht="16.5">
      <c r="Q1961" s="85"/>
    </row>
    <row r="1962" ht="16.5">
      <c r="Q1962" s="85"/>
    </row>
    <row r="1963" ht="16.5">
      <c r="Q1963" s="85"/>
    </row>
    <row r="1964" ht="16.5">
      <c r="Q1964" s="85"/>
    </row>
    <row r="1965" ht="16.5">
      <c r="Q1965" s="85"/>
    </row>
    <row r="1966" ht="16.5">
      <c r="Q1966" s="85"/>
    </row>
    <row r="1967" ht="16.5">
      <c r="Q1967" s="85"/>
    </row>
    <row r="1968" ht="16.5">
      <c r="Q1968" s="85"/>
    </row>
    <row r="1969" ht="16.5">
      <c r="Q1969" s="85"/>
    </row>
    <row r="1970" ht="16.5">
      <c r="Q1970" s="85"/>
    </row>
    <row r="1971" ht="16.5">
      <c r="Q1971" s="85"/>
    </row>
    <row r="1972" ht="16.5">
      <c r="Q1972" s="85"/>
    </row>
    <row r="1973" ht="16.5">
      <c r="Q1973" s="85"/>
    </row>
    <row r="1974" ht="16.5">
      <c r="Q1974" s="85"/>
    </row>
    <row r="1975" ht="16.5">
      <c r="Q1975" s="85"/>
    </row>
    <row r="1976" ht="16.5">
      <c r="Q1976" s="85"/>
    </row>
    <row r="1977" ht="16.5">
      <c r="Q1977" s="85"/>
    </row>
    <row r="1978" ht="16.5">
      <c r="Q1978" s="85"/>
    </row>
    <row r="1979" ht="16.5">
      <c r="Q1979" s="85"/>
    </row>
    <row r="1980" ht="16.5">
      <c r="Q1980" s="85"/>
    </row>
    <row r="1981" ht="16.5">
      <c r="Q1981" s="85"/>
    </row>
    <row r="1982" ht="16.5">
      <c r="Q1982" s="85"/>
    </row>
    <row r="1983" ht="16.5">
      <c r="Q1983" s="85"/>
    </row>
    <row r="1984" ht="16.5">
      <c r="Q1984" s="85"/>
    </row>
    <row r="1985" ht="16.5">
      <c r="Q1985" s="85"/>
    </row>
    <row r="1986" ht="16.5">
      <c r="Q1986" s="85"/>
    </row>
    <row r="1987" ht="16.5">
      <c r="Q1987" s="85"/>
    </row>
    <row r="1988" ht="16.5">
      <c r="Q1988" s="85"/>
    </row>
    <row r="1989" ht="16.5">
      <c r="Q1989" s="85"/>
    </row>
    <row r="1990" ht="16.5">
      <c r="Q1990" s="85"/>
    </row>
    <row r="1991" ht="16.5">
      <c r="Q1991" s="85"/>
    </row>
    <row r="1992" ht="16.5">
      <c r="Q1992" s="85"/>
    </row>
    <row r="1993" ht="16.5">
      <c r="Q1993" s="85"/>
    </row>
    <row r="1994" ht="16.5">
      <c r="Q1994" s="85"/>
    </row>
    <row r="1995" ht="16.5">
      <c r="Q1995" s="85"/>
    </row>
    <row r="1996" ht="16.5">
      <c r="Q1996" s="85"/>
    </row>
    <row r="1997" ht="16.5">
      <c r="Q1997" s="85"/>
    </row>
    <row r="1998" ht="16.5">
      <c r="Q1998" s="85"/>
    </row>
    <row r="1999" ht="16.5">
      <c r="Q1999" s="85"/>
    </row>
    <row r="2000" ht="16.5">
      <c r="Q2000" s="85"/>
    </row>
    <row r="2001" ht="16.5">
      <c r="Q2001" s="85"/>
    </row>
    <row r="2002" ht="16.5">
      <c r="Q2002" s="85"/>
    </row>
    <row r="2003" ht="16.5">
      <c r="Q2003" s="85"/>
    </row>
    <row r="2004" ht="16.5">
      <c r="Q2004" s="85"/>
    </row>
    <row r="2005" ht="16.5">
      <c r="Q2005" s="85"/>
    </row>
    <row r="2006" ht="16.5">
      <c r="Q2006" s="85"/>
    </row>
    <row r="2007" ht="16.5">
      <c r="Q2007" s="85"/>
    </row>
    <row r="2008" ht="16.5">
      <c r="Q2008" s="85"/>
    </row>
    <row r="2009" ht="16.5">
      <c r="Q2009" s="85"/>
    </row>
    <row r="2010" ht="16.5">
      <c r="Q2010" s="85"/>
    </row>
    <row r="2011" ht="16.5">
      <c r="Q2011" s="85"/>
    </row>
    <row r="2012" ht="16.5">
      <c r="Q2012" s="85"/>
    </row>
    <row r="2013" ht="16.5">
      <c r="Q2013" s="85"/>
    </row>
    <row r="2014" ht="16.5">
      <c r="Q2014" s="85"/>
    </row>
    <row r="2015" ht="16.5">
      <c r="Q2015" s="85"/>
    </row>
    <row r="2016" ht="16.5">
      <c r="Q2016" s="85"/>
    </row>
    <row r="2017" ht="16.5">
      <c r="Q2017" s="85"/>
    </row>
    <row r="2018" ht="16.5">
      <c r="Q2018" s="85"/>
    </row>
    <row r="2019" ht="16.5">
      <c r="Q2019" s="85"/>
    </row>
    <row r="2020" ht="16.5">
      <c r="Q2020" s="85"/>
    </row>
    <row r="2021" ht="16.5">
      <c r="Q2021" s="85"/>
    </row>
    <row r="2022" ht="16.5">
      <c r="Q2022" s="85"/>
    </row>
    <row r="2023" ht="16.5">
      <c r="Q2023" s="85"/>
    </row>
    <row r="2024" ht="16.5">
      <c r="Q2024" s="85"/>
    </row>
    <row r="2025" ht="16.5">
      <c r="Q2025" s="85"/>
    </row>
    <row r="2026" ht="16.5">
      <c r="Q2026" s="85"/>
    </row>
    <row r="2027" ht="16.5">
      <c r="Q2027" s="85"/>
    </row>
    <row r="2028" ht="16.5">
      <c r="Q2028" s="85"/>
    </row>
    <row r="2029" ht="16.5">
      <c r="Q2029" s="85"/>
    </row>
    <row r="2030" ht="16.5">
      <c r="Q2030" s="85"/>
    </row>
    <row r="2031" ht="16.5">
      <c r="Q2031" s="85"/>
    </row>
    <row r="2032" ht="16.5">
      <c r="Q2032" s="85"/>
    </row>
    <row r="2033" ht="16.5">
      <c r="Q2033" s="85"/>
    </row>
    <row r="2034" ht="16.5">
      <c r="Q2034" s="85"/>
    </row>
    <row r="2035" ht="16.5">
      <c r="Q2035" s="85"/>
    </row>
    <row r="2036" ht="16.5">
      <c r="Q2036" s="85"/>
    </row>
    <row r="2037" ht="16.5">
      <c r="Q2037" s="85"/>
    </row>
    <row r="2038" ht="16.5">
      <c r="Q2038" s="85"/>
    </row>
    <row r="2039" ht="16.5">
      <c r="Q2039" s="85"/>
    </row>
    <row r="2040" ht="16.5">
      <c r="Q2040" s="85"/>
    </row>
    <row r="2041" ht="16.5">
      <c r="Q2041" s="85"/>
    </row>
    <row r="2042" ht="16.5">
      <c r="Q2042" s="85"/>
    </row>
    <row r="2043" ht="16.5">
      <c r="Q2043" s="85"/>
    </row>
    <row r="2044" ht="16.5">
      <c r="Q2044" s="85"/>
    </row>
    <row r="2045" ht="16.5">
      <c r="Q2045" s="85"/>
    </row>
    <row r="2046" ht="16.5">
      <c r="Q2046" s="85"/>
    </row>
    <row r="2047" ht="16.5">
      <c r="Q2047" s="85"/>
    </row>
    <row r="2048" ht="16.5">
      <c r="Q2048" s="85"/>
    </row>
    <row r="2049" ht="16.5">
      <c r="Q2049" s="85"/>
    </row>
    <row r="2050" ht="16.5">
      <c r="Q2050" s="85"/>
    </row>
    <row r="2051" ht="16.5">
      <c r="Q2051" s="85"/>
    </row>
    <row r="2052" ht="16.5">
      <c r="Q2052" s="85"/>
    </row>
    <row r="2053" ht="16.5">
      <c r="Q2053" s="85"/>
    </row>
    <row r="2054" ht="16.5">
      <c r="Q2054" s="85"/>
    </row>
    <row r="2055" ht="16.5">
      <c r="Q2055" s="85"/>
    </row>
    <row r="2056" ht="16.5">
      <c r="Q2056" s="85"/>
    </row>
    <row r="2057" ht="16.5">
      <c r="Q2057" s="85"/>
    </row>
    <row r="2058" ht="16.5">
      <c r="Q2058" s="85"/>
    </row>
    <row r="2059" ht="16.5">
      <c r="Q2059" s="85"/>
    </row>
    <row r="2060" ht="16.5">
      <c r="Q2060" s="85"/>
    </row>
    <row r="2061" ht="16.5">
      <c r="Q2061" s="85"/>
    </row>
    <row r="2062" ht="16.5">
      <c r="Q2062" s="85"/>
    </row>
    <row r="2063" ht="16.5">
      <c r="Q2063" s="85"/>
    </row>
    <row r="2064" ht="16.5">
      <c r="Q2064" s="85"/>
    </row>
    <row r="2065" ht="16.5">
      <c r="Q2065" s="85"/>
    </row>
    <row r="2066" ht="16.5">
      <c r="Q2066" s="85"/>
    </row>
    <row r="2067" ht="16.5">
      <c r="Q2067" s="85"/>
    </row>
    <row r="2068" ht="16.5">
      <c r="Q2068" s="85"/>
    </row>
    <row r="2069" ht="16.5">
      <c r="Q2069" s="85"/>
    </row>
    <row r="2070" ht="16.5">
      <c r="Q2070" s="85"/>
    </row>
    <row r="2071" ht="16.5">
      <c r="Q2071" s="85"/>
    </row>
    <row r="2072" ht="16.5">
      <c r="Q2072" s="85"/>
    </row>
    <row r="2073" ht="16.5">
      <c r="Q2073" s="85"/>
    </row>
    <row r="2074" ht="16.5">
      <c r="Q2074" s="85"/>
    </row>
    <row r="2075" ht="16.5">
      <c r="Q2075" s="85"/>
    </row>
    <row r="2076" ht="16.5">
      <c r="Q2076" s="85"/>
    </row>
    <row r="2077" ht="16.5">
      <c r="Q2077" s="85"/>
    </row>
    <row r="2078" ht="16.5">
      <c r="Q2078" s="85"/>
    </row>
    <row r="2079" ht="16.5">
      <c r="Q2079" s="85"/>
    </row>
    <row r="2080" ht="16.5">
      <c r="Q2080" s="85"/>
    </row>
    <row r="2081" ht="16.5">
      <c r="Q2081" s="85"/>
    </row>
    <row r="2082" ht="16.5">
      <c r="Q2082" s="85"/>
    </row>
    <row r="2083" ht="16.5">
      <c r="Q2083" s="85"/>
    </row>
    <row r="2084" ht="16.5">
      <c r="Q2084" s="85"/>
    </row>
    <row r="2085" ht="16.5">
      <c r="Q2085" s="85"/>
    </row>
    <row r="2086" ht="16.5">
      <c r="Q2086" s="85"/>
    </row>
    <row r="2087" ht="16.5">
      <c r="Q2087" s="85"/>
    </row>
    <row r="2088" ht="16.5">
      <c r="Q2088" s="85"/>
    </row>
    <row r="2089" ht="16.5">
      <c r="Q2089" s="85"/>
    </row>
    <row r="2090" ht="16.5">
      <c r="Q2090" s="85"/>
    </row>
    <row r="2091" ht="16.5">
      <c r="Q2091" s="85"/>
    </row>
    <row r="2092" ht="16.5">
      <c r="Q2092" s="85"/>
    </row>
    <row r="2093" ht="16.5">
      <c r="Q2093" s="85"/>
    </row>
    <row r="2094" ht="16.5">
      <c r="Q2094" s="85"/>
    </row>
    <row r="2095" ht="16.5">
      <c r="Q2095" s="85"/>
    </row>
    <row r="2096" ht="16.5">
      <c r="Q2096" s="85"/>
    </row>
    <row r="2097" ht="16.5">
      <c r="Q2097" s="85"/>
    </row>
    <row r="2098" ht="16.5">
      <c r="Q2098" s="85"/>
    </row>
    <row r="2099" ht="16.5">
      <c r="Q2099" s="85"/>
    </row>
    <row r="2100" ht="16.5">
      <c r="Q2100" s="85"/>
    </row>
    <row r="2101" ht="16.5">
      <c r="Q2101" s="85"/>
    </row>
    <row r="2102" ht="16.5">
      <c r="Q2102" s="85"/>
    </row>
    <row r="2103" ht="16.5">
      <c r="Q2103" s="85"/>
    </row>
    <row r="2104" ht="16.5">
      <c r="Q2104" s="85"/>
    </row>
    <row r="2105" ht="16.5">
      <c r="Q2105" s="85"/>
    </row>
    <row r="2106" ht="16.5">
      <c r="Q2106" s="85"/>
    </row>
    <row r="2107" ht="16.5">
      <c r="Q2107" s="85"/>
    </row>
    <row r="2108" ht="16.5">
      <c r="Q2108" s="85"/>
    </row>
    <row r="2109" ht="16.5">
      <c r="Q2109" s="85"/>
    </row>
    <row r="2110" ht="16.5">
      <c r="Q2110" s="85"/>
    </row>
    <row r="2111" ht="16.5">
      <c r="Q2111" s="85"/>
    </row>
    <row r="2112" ht="16.5">
      <c r="Q2112" s="85"/>
    </row>
    <row r="2113" ht="16.5">
      <c r="Q2113" s="85"/>
    </row>
    <row r="2114" ht="16.5">
      <c r="Q2114" s="85"/>
    </row>
    <row r="2115" ht="16.5">
      <c r="Q2115" s="85"/>
    </row>
    <row r="2116" ht="16.5">
      <c r="Q2116" s="85"/>
    </row>
    <row r="2117" ht="16.5">
      <c r="Q2117" s="85"/>
    </row>
    <row r="2118" ht="16.5">
      <c r="Q2118" s="85"/>
    </row>
    <row r="2119" ht="16.5">
      <c r="Q2119" s="85"/>
    </row>
    <row r="2120" ht="16.5">
      <c r="Q2120" s="85"/>
    </row>
    <row r="2121" ht="16.5">
      <c r="Q2121" s="85"/>
    </row>
    <row r="2122" ht="16.5">
      <c r="Q2122" s="85"/>
    </row>
    <row r="2123" ht="16.5">
      <c r="Q2123" s="85"/>
    </row>
    <row r="2124" ht="16.5">
      <c r="Q2124" s="85"/>
    </row>
    <row r="2125" ht="16.5">
      <c r="Q2125" s="85"/>
    </row>
    <row r="2126" ht="16.5">
      <c r="Q2126" s="85"/>
    </row>
    <row r="2127" ht="16.5">
      <c r="Q2127" s="85"/>
    </row>
    <row r="2128" ht="16.5">
      <c r="Q2128" s="85"/>
    </row>
    <row r="2129" ht="16.5">
      <c r="Q2129" s="85"/>
    </row>
    <row r="2130" ht="16.5">
      <c r="Q2130" s="85"/>
    </row>
    <row r="2131" ht="16.5">
      <c r="Q2131" s="85"/>
    </row>
    <row r="2132" ht="16.5">
      <c r="Q2132" s="85"/>
    </row>
    <row r="2133" ht="16.5">
      <c r="Q2133" s="85"/>
    </row>
    <row r="2134" ht="16.5">
      <c r="Q2134" s="85"/>
    </row>
    <row r="2135" ht="16.5">
      <c r="Q2135" s="85"/>
    </row>
    <row r="2136" ht="16.5">
      <c r="Q2136" s="85"/>
    </row>
    <row r="2137" ht="16.5">
      <c r="Q2137" s="85"/>
    </row>
    <row r="2138" ht="16.5">
      <c r="Q2138" s="85"/>
    </row>
    <row r="2139" ht="16.5">
      <c r="Q2139" s="85"/>
    </row>
    <row r="2140" ht="16.5">
      <c r="Q2140" s="85"/>
    </row>
    <row r="2141" ht="16.5">
      <c r="Q2141" s="85"/>
    </row>
    <row r="2142" ht="16.5">
      <c r="Q2142" s="85"/>
    </row>
    <row r="2143" ht="16.5">
      <c r="Q2143" s="85"/>
    </row>
    <row r="2144" ht="16.5">
      <c r="Q2144" s="85"/>
    </row>
    <row r="2145" ht="16.5">
      <c r="Q2145" s="85"/>
    </row>
    <row r="2146" ht="16.5">
      <c r="Q2146" s="85"/>
    </row>
    <row r="2147" ht="16.5">
      <c r="Q2147" s="85"/>
    </row>
    <row r="2148" ht="16.5">
      <c r="Q2148" s="85"/>
    </row>
    <row r="2149" ht="16.5">
      <c r="Q2149" s="85"/>
    </row>
    <row r="2150" ht="16.5">
      <c r="Q2150" s="85"/>
    </row>
    <row r="2151" ht="16.5">
      <c r="Q2151" s="85"/>
    </row>
    <row r="2152" ht="16.5">
      <c r="Q2152" s="85"/>
    </row>
    <row r="2153" ht="16.5">
      <c r="Q2153" s="85"/>
    </row>
    <row r="2154" ht="16.5">
      <c r="Q2154" s="85"/>
    </row>
    <row r="2155" ht="16.5">
      <c r="Q2155" s="85"/>
    </row>
    <row r="2156" ht="16.5">
      <c r="Q2156" s="85"/>
    </row>
    <row r="2157" ht="16.5">
      <c r="Q2157" s="85"/>
    </row>
    <row r="2158" ht="16.5">
      <c r="Q2158" s="85"/>
    </row>
    <row r="2159" ht="16.5">
      <c r="Q2159" s="85"/>
    </row>
    <row r="2160" ht="16.5">
      <c r="Q2160" s="85"/>
    </row>
    <row r="2161" ht="16.5">
      <c r="Q2161" s="85"/>
    </row>
    <row r="2162" ht="16.5">
      <c r="Q2162" s="85"/>
    </row>
    <row r="2163" ht="16.5">
      <c r="Q2163" s="85"/>
    </row>
    <row r="2164" ht="16.5">
      <c r="Q2164" s="85"/>
    </row>
    <row r="2165" ht="16.5">
      <c r="Q2165" s="85"/>
    </row>
    <row r="2166" ht="16.5">
      <c r="Q2166" s="85"/>
    </row>
    <row r="2167" ht="16.5">
      <c r="Q2167" s="85"/>
    </row>
    <row r="2168" ht="16.5">
      <c r="Q2168" s="85"/>
    </row>
    <row r="2169" ht="16.5">
      <c r="Q2169" s="85"/>
    </row>
    <row r="2170" ht="16.5">
      <c r="Q2170" s="85"/>
    </row>
    <row r="2171" ht="16.5">
      <c r="Q2171" s="85"/>
    </row>
    <row r="2172" ht="16.5">
      <c r="Q2172" s="85"/>
    </row>
    <row r="2173" ht="16.5">
      <c r="Q2173" s="85"/>
    </row>
    <row r="2174" ht="16.5">
      <c r="Q2174" s="85"/>
    </row>
    <row r="2175" ht="16.5">
      <c r="Q2175" s="85"/>
    </row>
    <row r="2176" ht="16.5">
      <c r="Q2176" s="85"/>
    </row>
    <row r="2177" ht="16.5">
      <c r="Q2177" s="85"/>
    </row>
  </sheetData>
  <sheetProtection/>
  <mergeCells count="320">
    <mergeCell ref="AK252:AK263"/>
    <mergeCell ref="AL252:AL263"/>
    <mergeCell ref="AW252:AW263"/>
    <mergeCell ref="AX252:AX263"/>
    <mergeCell ref="BI252:BI263"/>
    <mergeCell ref="BJ252:BJ263"/>
    <mergeCell ref="A252:A263"/>
    <mergeCell ref="B252:B263"/>
    <mergeCell ref="M252:M263"/>
    <mergeCell ref="N252:N263"/>
    <mergeCell ref="Y252:Y263"/>
    <mergeCell ref="Z252:Z263"/>
    <mergeCell ref="AW239:AW250"/>
    <mergeCell ref="AX239:AX250"/>
    <mergeCell ref="AK200:AK211"/>
    <mergeCell ref="BI239:BI250"/>
    <mergeCell ref="BJ239:BJ250"/>
    <mergeCell ref="A239:A250"/>
    <mergeCell ref="B239:B250"/>
    <mergeCell ref="M239:M250"/>
    <mergeCell ref="N239:N250"/>
    <mergeCell ref="Y239:Y250"/>
    <mergeCell ref="Z239:Z250"/>
    <mergeCell ref="AK239:AK250"/>
    <mergeCell ref="AL239:AL250"/>
    <mergeCell ref="BJ200:BJ211"/>
    <mergeCell ref="A200:A211"/>
    <mergeCell ref="B200:B211"/>
    <mergeCell ref="M200:M211"/>
    <mergeCell ref="N200:N211"/>
    <mergeCell ref="Y200:Y211"/>
    <mergeCell ref="Z200:Z211"/>
    <mergeCell ref="AX187:AX198"/>
    <mergeCell ref="BI187:BI198"/>
    <mergeCell ref="AL200:AL211"/>
    <mergeCell ref="AW200:AW211"/>
    <mergeCell ref="AX200:AX211"/>
    <mergeCell ref="BI200:BI211"/>
    <mergeCell ref="BJ187:BJ198"/>
    <mergeCell ref="A187:A198"/>
    <mergeCell ref="B187:B198"/>
    <mergeCell ref="M187:M198"/>
    <mergeCell ref="N187:N198"/>
    <mergeCell ref="Y187:Y198"/>
    <mergeCell ref="Z187:Z198"/>
    <mergeCell ref="AK187:AK198"/>
    <mergeCell ref="AL187:AL198"/>
    <mergeCell ref="AW187:AW198"/>
    <mergeCell ref="BI161:BI172"/>
    <mergeCell ref="BJ161:BJ172"/>
    <mergeCell ref="BI174:BI185"/>
    <mergeCell ref="BJ174:BJ185"/>
    <mergeCell ref="BI122:BI133"/>
    <mergeCell ref="BJ122:BJ133"/>
    <mergeCell ref="BI135:BI146"/>
    <mergeCell ref="BJ135:BJ146"/>
    <mergeCell ref="BI148:BI159"/>
    <mergeCell ref="BJ148:BJ159"/>
    <mergeCell ref="BI83:BI94"/>
    <mergeCell ref="BJ83:BJ94"/>
    <mergeCell ref="BI96:BI107"/>
    <mergeCell ref="BJ96:BJ107"/>
    <mergeCell ref="BI109:BI120"/>
    <mergeCell ref="BJ109:BJ120"/>
    <mergeCell ref="BI44:BI55"/>
    <mergeCell ref="BJ44:BJ55"/>
    <mergeCell ref="BI57:BI68"/>
    <mergeCell ref="BJ57:BJ68"/>
    <mergeCell ref="BI70:BI81"/>
    <mergeCell ref="BJ70:BJ81"/>
    <mergeCell ref="BI5:BI16"/>
    <mergeCell ref="BJ5:BJ16"/>
    <mergeCell ref="BI18:BI29"/>
    <mergeCell ref="BJ18:BJ29"/>
    <mergeCell ref="BI31:BI42"/>
    <mergeCell ref="BJ31:BJ42"/>
    <mergeCell ref="BI2:BJ2"/>
    <mergeCell ref="BI3:BI4"/>
    <mergeCell ref="BJ3:BJ4"/>
    <mergeCell ref="BK3:BK4"/>
    <mergeCell ref="BL3:BO3"/>
    <mergeCell ref="BP3:BT3"/>
    <mergeCell ref="BK2:BT2"/>
    <mergeCell ref="AL161:AL172"/>
    <mergeCell ref="AW161:AW172"/>
    <mergeCell ref="AL148:AL159"/>
    <mergeCell ref="AW148:AW159"/>
    <mergeCell ref="AX161:AX172"/>
    <mergeCell ref="A161:A172"/>
    <mergeCell ref="B161:B172"/>
    <mergeCell ref="M161:M172"/>
    <mergeCell ref="N161:N172"/>
    <mergeCell ref="Y161:Y172"/>
    <mergeCell ref="Z161:Z172"/>
    <mergeCell ref="AK161:AK172"/>
    <mergeCell ref="A135:A146"/>
    <mergeCell ref="B135:B146"/>
    <mergeCell ref="M135:M146"/>
    <mergeCell ref="N135:N146"/>
    <mergeCell ref="Y135:Y146"/>
    <mergeCell ref="Z135:Z146"/>
    <mergeCell ref="A148:A159"/>
    <mergeCell ref="B148:B159"/>
    <mergeCell ref="AL122:AL133"/>
    <mergeCell ref="M148:M159"/>
    <mergeCell ref="N148:N159"/>
    <mergeCell ref="Y148:Y159"/>
    <mergeCell ref="Z148:Z159"/>
    <mergeCell ref="Z109:Z120"/>
    <mergeCell ref="AK109:AK120"/>
    <mergeCell ref="Z122:Z133"/>
    <mergeCell ref="AX148:AX159"/>
    <mergeCell ref="AK135:AK146"/>
    <mergeCell ref="AL135:AL146"/>
    <mergeCell ref="AW135:AW146"/>
    <mergeCell ref="AX135:AX146"/>
    <mergeCell ref="AK148:AK159"/>
    <mergeCell ref="AW122:AW133"/>
    <mergeCell ref="AX122:AX133"/>
    <mergeCell ref="A109:A120"/>
    <mergeCell ref="B109:B120"/>
    <mergeCell ref="M109:M120"/>
    <mergeCell ref="N109:N120"/>
    <mergeCell ref="Y109:Y120"/>
    <mergeCell ref="AL109:AL120"/>
    <mergeCell ref="AW109:AW120"/>
    <mergeCell ref="AK122:AK133"/>
    <mergeCell ref="Z83:Z94"/>
    <mergeCell ref="AK83:AK94"/>
    <mergeCell ref="AL83:AL94"/>
    <mergeCell ref="AW83:AW94"/>
    <mergeCell ref="AX109:AX120"/>
    <mergeCell ref="A122:A133"/>
    <mergeCell ref="B122:B133"/>
    <mergeCell ref="M122:M133"/>
    <mergeCell ref="N122:N133"/>
    <mergeCell ref="Y122:Y133"/>
    <mergeCell ref="Z96:Z107"/>
    <mergeCell ref="AK96:AK107"/>
    <mergeCell ref="AL96:AL107"/>
    <mergeCell ref="AW96:AW107"/>
    <mergeCell ref="AX96:AX107"/>
    <mergeCell ref="A83:A94"/>
    <mergeCell ref="B83:B94"/>
    <mergeCell ref="M83:M94"/>
    <mergeCell ref="N83:N94"/>
    <mergeCell ref="Y83:Y94"/>
    <mergeCell ref="Z57:Z68"/>
    <mergeCell ref="AK57:AK68"/>
    <mergeCell ref="AL57:AL68"/>
    <mergeCell ref="AW57:AW68"/>
    <mergeCell ref="AX83:AX94"/>
    <mergeCell ref="A96:A107"/>
    <mergeCell ref="B96:B107"/>
    <mergeCell ref="M96:M107"/>
    <mergeCell ref="N96:N107"/>
    <mergeCell ref="Y96:Y107"/>
    <mergeCell ref="Z70:Z81"/>
    <mergeCell ref="AK70:AK81"/>
    <mergeCell ref="AL70:AL81"/>
    <mergeCell ref="AW70:AW81"/>
    <mergeCell ref="AX70:AX81"/>
    <mergeCell ref="A57:A68"/>
    <mergeCell ref="B57:B68"/>
    <mergeCell ref="M57:M68"/>
    <mergeCell ref="N57:N68"/>
    <mergeCell ref="Y57:Y68"/>
    <mergeCell ref="Z31:Z42"/>
    <mergeCell ref="AK31:AK42"/>
    <mergeCell ref="AL31:AL42"/>
    <mergeCell ref="AW31:AW42"/>
    <mergeCell ref="AX57:AX68"/>
    <mergeCell ref="A70:A81"/>
    <mergeCell ref="B70:B81"/>
    <mergeCell ref="M70:M81"/>
    <mergeCell ref="N70:N81"/>
    <mergeCell ref="Y70:Y81"/>
    <mergeCell ref="Z44:Z55"/>
    <mergeCell ref="AK44:AK55"/>
    <mergeCell ref="AL44:AL55"/>
    <mergeCell ref="AW44:AW55"/>
    <mergeCell ref="AX44:AX55"/>
    <mergeCell ref="A31:A42"/>
    <mergeCell ref="B31:B42"/>
    <mergeCell ref="M31:M42"/>
    <mergeCell ref="N31:N42"/>
    <mergeCell ref="Y31:Y42"/>
    <mergeCell ref="AK18:AK29"/>
    <mergeCell ref="AL18:AL29"/>
    <mergeCell ref="AW18:AW29"/>
    <mergeCell ref="AX18:AX29"/>
    <mergeCell ref="AX31:AX42"/>
    <mergeCell ref="A44:A55"/>
    <mergeCell ref="B44:B55"/>
    <mergeCell ref="M44:M55"/>
    <mergeCell ref="N44:N55"/>
    <mergeCell ref="Y44:Y55"/>
    <mergeCell ref="A5:A16"/>
    <mergeCell ref="B5:B16"/>
    <mergeCell ref="M5:M16"/>
    <mergeCell ref="N5:N16"/>
    <mergeCell ref="Y5:Y16"/>
    <mergeCell ref="Z5:Z16"/>
    <mergeCell ref="A18:A29"/>
    <mergeCell ref="B18:B29"/>
    <mergeCell ref="M18:M29"/>
    <mergeCell ref="N18:N29"/>
    <mergeCell ref="Y18:Y29"/>
    <mergeCell ref="Z18:Z29"/>
    <mergeCell ref="AK3:AK4"/>
    <mergeCell ref="AL3:AL4"/>
    <mergeCell ref="AK5:AK16"/>
    <mergeCell ref="AL5:AL16"/>
    <mergeCell ref="AW5:AW16"/>
    <mergeCell ref="AX5:AX16"/>
    <mergeCell ref="AX3:AX4"/>
    <mergeCell ref="AM3:AM4"/>
    <mergeCell ref="AY3:AY4"/>
    <mergeCell ref="AN3:AQ3"/>
    <mergeCell ref="AR3:AV3"/>
    <mergeCell ref="AZ3:BC3"/>
    <mergeCell ref="BD3:BH3"/>
    <mergeCell ref="AW2:AX2"/>
    <mergeCell ref="AW3:AW4"/>
    <mergeCell ref="AM2:AV2"/>
    <mergeCell ref="AY2:BH2"/>
    <mergeCell ref="A3:A4"/>
    <mergeCell ref="B3:B4"/>
    <mergeCell ref="C3:C4"/>
    <mergeCell ref="M3:M4"/>
    <mergeCell ref="N3:N4"/>
    <mergeCell ref="O3:O4"/>
    <mergeCell ref="D3:G3"/>
    <mergeCell ref="H3:L3"/>
    <mergeCell ref="A1:B1"/>
    <mergeCell ref="C1:BH1"/>
    <mergeCell ref="A2:B2"/>
    <mergeCell ref="M2:N2"/>
    <mergeCell ref="Y2:Z2"/>
    <mergeCell ref="AK2:AL2"/>
    <mergeCell ref="C2:L2"/>
    <mergeCell ref="O2:X2"/>
    <mergeCell ref="AA2:AJ2"/>
    <mergeCell ref="AK174:AK185"/>
    <mergeCell ref="AL174:AL185"/>
    <mergeCell ref="AW174:AW185"/>
    <mergeCell ref="AX174:AX185"/>
    <mergeCell ref="A174:A185"/>
    <mergeCell ref="B174:B185"/>
    <mergeCell ref="M174:M185"/>
    <mergeCell ref="N174:N185"/>
    <mergeCell ref="Y174:Y185"/>
    <mergeCell ref="Z174:Z185"/>
    <mergeCell ref="P3:S3"/>
    <mergeCell ref="T3:X3"/>
    <mergeCell ref="AB3:AE3"/>
    <mergeCell ref="AF3:AJ3"/>
    <mergeCell ref="Y3:Y4"/>
    <mergeCell ref="Z3:Z4"/>
    <mergeCell ref="AA3:AA4"/>
    <mergeCell ref="A213:A224"/>
    <mergeCell ref="B213:B224"/>
    <mergeCell ref="M213:M224"/>
    <mergeCell ref="N213:N224"/>
    <mergeCell ref="Y213:Y224"/>
    <mergeCell ref="Z213:Z224"/>
    <mergeCell ref="AK213:AK224"/>
    <mergeCell ref="AL213:AL224"/>
    <mergeCell ref="AW213:AW224"/>
    <mergeCell ref="AX213:AX224"/>
    <mergeCell ref="BI213:BI224"/>
    <mergeCell ref="BJ213:BJ224"/>
    <mergeCell ref="A226:A237"/>
    <mergeCell ref="B226:B237"/>
    <mergeCell ref="M226:M237"/>
    <mergeCell ref="N226:N237"/>
    <mergeCell ref="Y226:Y237"/>
    <mergeCell ref="Z226:Z237"/>
    <mergeCell ref="AK226:AK237"/>
    <mergeCell ref="AL226:AL237"/>
    <mergeCell ref="AW226:AW237"/>
    <mergeCell ref="AX226:AX237"/>
    <mergeCell ref="BI226:BI237"/>
    <mergeCell ref="BJ226:BJ237"/>
    <mergeCell ref="A265:A276"/>
    <mergeCell ref="B265:B276"/>
    <mergeCell ref="M265:M276"/>
    <mergeCell ref="N265:N276"/>
    <mergeCell ref="Y265:Y276"/>
    <mergeCell ref="Z265:Z276"/>
    <mergeCell ref="AK265:AK276"/>
    <mergeCell ref="AL265:AL276"/>
    <mergeCell ref="AW265:AW276"/>
    <mergeCell ref="AX265:AX276"/>
    <mergeCell ref="BI265:BI276"/>
    <mergeCell ref="BJ265:BJ276"/>
    <mergeCell ref="A278:A289"/>
    <mergeCell ref="B278:B289"/>
    <mergeCell ref="M278:M289"/>
    <mergeCell ref="N278:N289"/>
    <mergeCell ref="Y278:Y289"/>
    <mergeCell ref="Z278:Z289"/>
    <mergeCell ref="AK278:AK289"/>
    <mergeCell ref="AL278:AL289"/>
    <mergeCell ref="AW278:AW289"/>
    <mergeCell ref="AX278:AX289"/>
    <mergeCell ref="BI278:BI289"/>
    <mergeCell ref="BJ278:BJ289"/>
    <mergeCell ref="A291:A302"/>
    <mergeCell ref="B291:B302"/>
    <mergeCell ref="M291:M302"/>
    <mergeCell ref="N291:N302"/>
    <mergeCell ref="Y291:Y302"/>
    <mergeCell ref="Z291:Z302"/>
    <mergeCell ref="AK291:AK302"/>
    <mergeCell ref="AL291:AL302"/>
    <mergeCell ref="AW291:AW302"/>
    <mergeCell ref="AX291:AX302"/>
    <mergeCell ref="BI291:BI302"/>
    <mergeCell ref="BJ291:BJ3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2013-08-09T09:40:04Z</dcterms:created>
  <dcterms:modified xsi:type="dcterms:W3CDTF">2024-05-27T06:06:50Z</dcterms:modified>
  <cp:category/>
  <cp:version/>
  <cp:contentType/>
  <cp:contentStatus/>
</cp:coreProperties>
</file>