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521" windowWidth="12075" windowHeight="11745" tabRatio="782" activeTab="0"/>
  </bookViews>
  <sheets>
    <sheet name="車資" sheetId="1" r:id="rId1"/>
  </sheets>
  <definedNames>
    <definedName name="_xlnm.Print_Titles" localSheetId="0">'車資'!$1:$2</definedName>
  </definedNames>
  <calcPr fullCalcOnLoad="1"/>
</workbook>
</file>

<file path=xl/sharedStrings.xml><?xml version="1.0" encoding="utf-8"?>
<sst xmlns="http://schemas.openxmlformats.org/spreadsheetml/2006/main" count="99" uniqueCount="83">
  <si>
    <t>新營</t>
  </si>
  <si>
    <t>仁德</t>
  </si>
  <si>
    <t>永康</t>
  </si>
  <si>
    <t>安定</t>
  </si>
  <si>
    <t>西港</t>
  </si>
  <si>
    <t>七股</t>
  </si>
  <si>
    <t>歸仁</t>
  </si>
  <si>
    <t>新化</t>
  </si>
  <si>
    <t>新市</t>
  </si>
  <si>
    <t>善化</t>
  </si>
  <si>
    <t>佳里</t>
  </si>
  <si>
    <t>將軍</t>
  </si>
  <si>
    <t>關廟</t>
  </si>
  <si>
    <t>山上</t>
  </si>
  <si>
    <t>官田</t>
  </si>
  <si>
    <t>麻豆</t>
  </si>
  <si>
    <t>北門</t>
  </si>
  <si>
    <t>學甲</t>
  </si>
  <si>
    <t>龍崎</t>
  </si>
  <si>
    <t>玉井</t>
  </si>
  <si>
    <t>大內</t>
  </si>
  <si>
    <t>六甲</t>
  </si>
  <si>
    <t>左鎮</t>
  </si>
  <si>
    <t>楠西</t>
  </si>
  <si>
    <t>東山</t>
  </si>
  <si>
    <t>鹽水</t>
  </si>
  <si>
    <t>南化</t>
  </si>
  <si>
    <t>柳營</t>
  </si>
  <si>
    <t>後壁</t>
  </si>
  <si>
    <t>白河</t>
  </si>
  <si>
    <t>目的地</t>
  </si>
  <si>
    <t>台南(東、南、安南、中西、北、安平區)</t>
  </si>
  <si>
    <t>黃幹線</t>
  </si>
  <si>
    <t>黃20、黃1</t>
  </si>
  <si>
    <t>橘11、藍幹線</t>
  </si>
  <si>
    <t>黃幹線、橘12、綠1、綠16</t>
  </si>
  <si>
    <t>單程</t>
  </si>
  <si>
    <t>來回</t>
  </si>
  <si>
    <t>公車</t>
  </si>
  <si>
    <t xml:space="preserve">臺南市下營區公所差旅費車資參考表  </t>
  </si>
  <si>
    <t>台北</t>
  </si>
  <si>
    <t>板橋</t>
  </si>
  <si>
    <t>新營-</t>
  </si>
  <si>
    <t>迄站</t>
  </si>
  <si>
    <t>桃園</t>
  </si>
  <si>
    <t>新竹</t>
  </si>
  <si>
    <t>苗栗</t>
  </si>
  <si>
    <t>台中</t>
  </si>
  <si>
    <t>嘉義</t>
  </si>
  <si>
    <t>高雄</t>
  </si>
  <si>
    <t>屏東</t>
  </si>
  <si>
    <t>台南-</t>
  </si>
  <si>
    <t>起站-</t>
  </si>
  <si>
    <t>自強號票價</t>
  </si>
  <si>
    <t>台南-</t>
  </si>
  <si>
    <t>台南</t>
  </si>
  <si>
    <t>新左營</t>
  </si>
  <si>
    <t>高鐵歸仁站</t>
  </si>
  <si>
    <t>高鐵太保站</t>
  </si>
  <si>
    <t>黃5</t>
  </si>
  <si>
    <t>黃5、黃9</t>
  </si>
  <si>
    <t>黃5、黃幹線</t>
  </si>
  <si>
    <t>黃5、黃7</t>
  </si>
  <si>
    <t>黃5、棕幹線</t>
  </si>
  <si>
    <t>橘11、藍幹線、紅幹線</t>
  </si>
  <si>
    <t>橘11、橘10</t>
  </si>
  <si>
    <t>橘11</t>
  </si>
  <si>
    <t>橘11</t>
  </si>
  <si>
    <t>106.1.1</t>
  </si>
  <si>
    <t>橘11、橘幹線</t>
  </si>
  <si>
    <t>橘11、橘12</t>
  </si>
  <si>
    <t>橘11、橘12、綠1、綠16</t>
  </si>
  <si>
    <t>橘11、橘12、綠1、綠16、紅11</t>
  </si>
  <si>
    <t>橘11、橘12、綠1</t>
  </si>
  <si>
    <t>橘11、橘幹線、橘3</t>
  </si>
  <si>
    <t>橘11、橘12、綠2</t>
  </si>
  <si>
    <t>橘11、橘12、綠1、綠幹線</t>
  </si>
  <si>
    <t>橘11、棕10、藍2</t>
  </si>
  <si>
    <t>橘11、棕10</t>
  </si>
  <si>
    <t>橘11、橘幹線、藍10</t>
  </si>
  <si>
    <t xml:space="preserve">橘11、橘幹線、綠25 </t>
  </si>
  <si>
    <t xml:space="preserve">橘11、橘幹線、綠27 </t>
  </si>
  <si>
    <t>橘11、橘幹線、藍20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</si>
</sst>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0_);[Red]\(0\)"/>
    <numFmt numFmtId="179" formatCode="0_ "/>
    <numFmt numFmtId="180" formatCode="0.000_ "/>
    <numFmt numFmtId="181" formatCode="0;[Red]0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2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3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49" applyFont="1" applyFill="1" applyBorder="1" applyAlignment="1">
      <alignment horizontal="center" vertical="center"/>
    </xf>
    <xf numFmtId="0" fontId="1" fillId="34" borderId="10" xfId="49" applyFont="1" applyFill="1" applyBorder="1" applyAlignment="1">
      <alignment horizontal="center" vertical="center" wrapText="1"/>
    </xf>
    <xf numFmtId="0" fontId="1" fillId="34" borderId="24" xfId="49" applyFont="1" applyFill="1" applyBorder="1" applyAlignment="1">
      <alignment horizontal="left" vertical="center" wrapText="1"/>
    </xf>
    <xf numFmtId="0" fontId="1" fillId="34" borderId="10" xfId="38" applyFont="1" applyFill="1" applyBorder="1" applyAlignment="1">
      <alignment horizontal="center" vertical="center"/>
    </xf>
    <xf numFmtId="0" fontId="1" fillId="34" borderId="10" xfId="38" applyFont="1" applyFill="1" applyBorder="1" applyAlignment="1">
      <alignment horizontal="center" vertical="center" wrapText="1"/>
    </xf>
    <xf numFmtId="0" fontId="1" fillId="34" borderId="24" xfId="3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00390625" defaultRowHeight="16.5"/>
  <cols>
    <col min="1" max="1" width="15.875" style="5" customWidth="1"/>
    <col min="2" max="2" width="8.00390625" style="1" customWidth="1"/>
    <col min="3" max="3" width="7.875" style="1" customWidth="1"/>
    <col min="4" max="4" width="26.75390625" style="3" customWidth="1"/>
    <col min="5" max="5" width="6.875" style="1" hidden="1" customWidth="1"/>
    <col min="6" max="6" width="7.125" style="1" customWidth="1"/>
    <col min="7" max="7" width="7.75390625" style="1" customWidth="1"/>
    <col min="8" max="8" width="8.125" style="1" customWidth="1"/>
    <col min="9" max="16384" width="9.00390625" style="1" customWidth="1"/>
  </cols>
  <sheetData>
    <row r="1" spans="1:9" ht="36.75" customHeight="1">
      <c r="A1" s="22" t="s">
        <v>39</v>
      </c>
      <c r="B1" s="23"/>
      <c r="C1" s="23"/>
      <c r="D1" s="23"/>
      <c r="E1" s="23"/>
      <c r="F1" s="23"/>
      <c r="G1" s="23"/>
      <c r="H1" s="16" t="s">
        <v>68</v>
      </c>
      <c r="I1" s="17"/>
    </row>
    <row r="2" spans="1:9" s="6" customFormat="1" ht="33" customHeight="1">
      <c r="A2" s="18" t="s">
        <v>30</v>
      </c>
      <c r="B2" s="19" t="s">
        <v>36</v>
      </c>
      <c r="C2" s="19" t="s">
        <v>37</v>
      </c>
      <c r="D2" s="20" t="s">
        <v>38</v>
      </c>
      <c r="E2" s="21"/>
      <c r="F2" s="24" t="s">
        <v>53</v>
      </c>
      <c r="G2" s="25"/>
      <c r="H2" s="25"/>
      <c r="I2" s="26"/>
    </row>
    <row r="3" spans="1:9" s="6" customFormat="1" ht="58.5" customHeight="1">
      <c r="A3" s="48" t="s">
        <v>31</v>
      </c>
      <c r="B3" s="48">
        <v>130</v>
      </c>
      <c r="C3" s="49">
        <f>B3*2</f>
        <v>260</v>
      </c>
      <c r="D3" s="50" t="s">
        <v>34</v>
      </c>
      <c r="F3" s="14" t="s">
        <v>52</v>
      </c>
      <c r="G3" s="12" t="s">
        <v>43</v>
      </c>
      <c r="H3" s="13" t="s">
        <v>36</v>
      </c>
      <c r="I3" s="8" t="s">
        <v>37</v>
      </c>
    </row>
    <row r="4" spans="1:9" s="6" customFormat="1" ht="21.75" customHeight="1">
      <c r="A4" s="51" t="s">
        <v>0</v>
      </c>
      <c r="B4" s="48">
        <v>48</v>
      </c>
      <c r="C4" s="49">
        <v>96</v>
      </c>
      <c r="D4" s="50" t="s">
        <v>59</v>
      </c>
      <c r="F4" s="9" t="s">
        <v>42</v>
      </c>
      <c r="G4" s="10" t="s">
        <v>40</v>
      </c>
      <c r="H4" s="8">
        <v>650</v>
      </c>
      <c r="I4" s="8">
        <f>H4*2</f>
        <v>1300</v>
      </c>
    </row>
    <row r="5" spans="1:9" s="6" customFormat="1" ht="21.75" customHeight="1">
      <c r="A5" s="38" t="s">
        <v>27</v>
      </c>
      <c r="B5" s="36">
        <v>28</v>
      </c>
      <c r="C5" s="36">
        <f aca="true" t="shared" si="0" ref="C4:C33">B5*2</f>
        <v>56</v>
      </c>
      <c r="D5" s="37" t="s">
        <v>32</v>
      </c>
      <c r="F5" s="9" t="s">
        <v>42</v>
      </c>
      <c r="G5" s="11" t="s">
        <v>41</v>
      </c>
      <c r="H5" s="8">
        <v>634</v>
      </c>
      <c r="I5" s="8">
        <f aca="true" t="shared" si="1" ref="I5:I14">H5*2</f>
        <v>1268</v>
      </c>
    </row>
    <row r="6" spans="1:9" s="6" customFormat="1" ht="21.75" customHeight="1">
      <c r="A6" s="38" t="s">
        <v>28</v>
      </c>
      <c r="B6" s="36">
        <f>48+36</f>
        <v>84</v>
      </c>
      <c r="C6" s="36">
        <f t="shared" si="0"/>
        <v>168</v>
      </c>
      <c r="D6" s="37" t="s">
        <v>60</v>
      </c>
      <c r="F6" s="9" t="s">
        <v>42</v>
      </c>
      <c r="G6" s="11" t="s">
        <v>44</v>
      </c>
      <c r="H6" s="8">
        <v>584</v>
      </c>
      <c r="I6" s="8">
        <f t="shared" si="1"/>
        <v>1168</v>
      </c>
    </row>
    <row r="7" spans="1:9" s="6" customFormat="1" ht="21.75" customHeight="1">
      <c r="A7" s="38" t="s">
        <v>29</v>
      </c>
      <c r="B7" s="36">
        <f>48+46</f>
        <v>94</v>
      </c>
      <c r="C7" s="36">
        <f t="shared" si="0"/>
        <v>188</v>
      </c>
      <c r="D7" s="37" t="s">
        <v>61</v>
      </c>
      <c r="F7" s="9" t="s">
        <v>42</v>
      </c>
      <c r="G7" s="11" t="s">
        <v>45</v>
      </c>
      <c r="H7" s="8">
        <v>473</v>
      </c>
      <c r="I7" s="8">
        <f t="shared" si="1"/>
        <v>946</v>
      </c>
    </row>
    <row r="8" spans="1:9" s="6" customFormat="1" ht="21.75" customHeight="1">
      <c r="A8" s="38" t="s">
        <v>24</v>
      </c>
      <c r="B8" s="36">
        <f>48+40</f>
        <v>88</v>
      </c>
      <c r="C8" s="36">
        <f t="shared" si="0"/>
        <v>176</v>
      </c>
      <c r="D8" s="37" t="s">
        <v>62</v>
      </c>
      <c r="F8" s="9" t="s">
        <v>42</v>
      </c>
      <c r="G8" s="11" t="s">
        <v>46</v>
      </c>
      <c r="H8" s="8">
        <v>395</v>
      </c>
      <c r="I8" s="8">
        <f t="shared" si="1"/>
        <v>790</v>
      </c>
    </row>
    <row r="9" spans="1:9" s="6" customFormat="1" ht="21.75" customHeight="1">
      <c r="A9" s="38" t="s">
        <v>25</v>
      </c>
      <c r="B9" s="36">
        <f>48+26</f>
        <v>74</v>
      </c>
      <c r="C9" s="36">
        <f t="shared" si="0"/>
        <v>148</v>
      </c>
      <c r="D9" s="37" t="s">
        <v>63</v>
      </c>
      <c r="F9" s="9" t="s">
        <v>42</v>
      </c>
      <c r="G9" s="11" t="s">
        <v>47</v>
      </c>
      <c r="H9" s="8">
        <v>276</v>
      </c>
      <c r="I9" s="8">
        <f t="shared" si="1"/>
        <v>552</v>
      </c>
    </row>
    <row r="10" spans="1:9" s="6" customFormat="1" ht="21.75" customHeight="1">
      <c r="A10" s="38" t="s">
        <v>14</v>
      </c>
      <c r="B10" s="36">
        <f>40+33</f>
        <v>73</v>
      </c>
      <c r="C10" s="36">
        <f t="shared" si="0"/>
        <v>146</v>
      </c>
      <c r="D10" s="37" t="s">
        <v>65</v>
      </c>
      <c r="F10" s="9" t="s">
        <v>42</v>
      </c>
      <c r="G10" s="11" t="s">
        <v>48</v>
      </c>
      <c r="H10" s="8">
        <v>52</v>
      </c>
      <c r="I10" s="8">
        <f t="shared" si="1"/>
        <v>104</v>
      </c>
    </row>
    <row r="11" spans="1:9" s="6" customFormat="1" ht="21.75" customHeight="1">
      <c r="A11" s="51" t="s">
        <v>2</v>
      </c>
      <c r="B11" s="48">
        <f>40+95</f>
        <v>135</v>
      </c>
      <c r="C11" s="49">
        <f t="shared" si="0"/>
        <v>270</v>
      </c>
      <c r="D11" s="50" t="s">
        <v>70</v>
      </c>
      <c r="F11" s="9" t="s">
        <v>42</v>
      </c>
      <c r="G11" s="11" t="s">
        <v>55</v>
      </c>
      <c r="H11" s="8">
        <v>87</v>
      </c>
      <c r="I11" s="8">
        <f t="shared" si="1"/>
        <v>174</v>
      </c>
    </row>
    <row r="12" spans="1:9" s="6" customFormat="1" ht="21.75" customHeight="1">
      <c r="A12" s="38" t="s">
        <v>1</v>
      </c>
      <c r="B12" s="36">
        <f>72+58+27</f>
        <v>157</v>
      </c>
      <c r="C12" s="36">
        <f>B12*2</f>
        <v>314</v>
      </c>
      <c r="D12" s="37" t="s">
        <v>64</v>
      </c>
      <c r="F12" s="9" t="s">
        <v>54</v>
      </c>
      <c r="G12" s="11" t="s">
        <v>56</v>
      </c>
      <c r="H12" s="8">
        <v>86</v>
      </c>
      <c r="I12" s="8">
        <f t="shared" si="1"/>
        <v>172</v>
      </c>
    </row>
    <row r="13" spans="1:9" s="6" customFormat="1" ht="21.75" customHeight="1">
      <c r="A13" s="38" t="s">
        <v>6</v>
      </c>
      <c r="B13" s="36">
        <f>40+29+46+51</f>
        <v>166</v>
      </c>
      <c r="C13" s="36">
        <f t="shared" si="0"/>
        <v>332</v>
      </c>
      <c r="D13" s="37" t="s">
        <v>71</v>
      </c>
      <c r="F13" s="9" t="s">
        <v>54</v>
      </c>
      <c r="G13" s="11" t="s">
        <v>49</v>
      </c>
      <c r="H13" s="8">
        <v>106</v>
      </c>
      <c r="I13" s="8">
        <f t="shared" si="1"/>
        <v>212</v>
      </c>
    </row>
    <row r="14" spans="1:9" s="6" customFormat="1" ht="21.75" customHeight="1">
      <c r="A14" s="38" t="s">
        <v>12</v>
      </c>
      <c r="B14" s="36">
        <f>40+29+46+40</f>
        <v>155</v>
      </c>
      <c r="C14" s="36">
        <f t="shared" si="0"/>
        <v>310</v>
      </c>
      <c r="D14" s="37" t="s">
        <v>71</v>
      </c>
      <c r="F14" s="14" t="s">
        <v>51</v>
      </c>
      <c r="G14" s="15" t="s">
        <v>50</v>
      </c>
      <c r="H14" s="8">
        <v>153</v>
      </c>
      <c r="I14" s="8">
        <f t="shared" si="1"/>
        <v>306</v>
      </c>
    </row>
    <row r="15" spans="1:9" s="6" customFormat="1" ht="21.75" customHeight="1">
      <c r="A15" s="38" t="s">
        <v>18</v>
      </c>
      <c r="B15" s="36">
        <f>40+29+46+40+26</f>
        <v>181</v>
      </c>
      <c r="C15" s="36">
        <f t="shared" si="0"/>
        <v>362</v>
      </c>
      <c r="D15" s="39" t="s">
        <v>72</v>
      </c>
      <c r="F15" s="27"/>
      <c r="G15" s="28"/>
      <c r="H15" s="28"/>
      <c r="I15" s="29"/>
    </row>
    <row r="16" spans="1:9" s="6" customFormat="1" ht="21.75" customHeight="1">
      <c r="A16" s="38" t="s">
        <v>7</v>
      </c>
      <c r="B16" s="36">
        <f>40+29+46</f>
        <v>115</v>
      </c>
      <c r="C16" s="36">
        <f t="shared" si="0"/>
        <v>230</v>
      </c>
      <c r="D16" s="37" t="s">
        <v>73</v>
      </c>
      <c r="F16" s="30"/>
      <c r="G16" s="31"/>
      <c r="H16" s="31"/>
      <c r="I16" s="32"/>
    </row>
    <row r="17" spans="1:9" s="6" customFormat="1" ht="21.75" customHeight="1">
      <c r="A17" s="38" t="s">
        <v>8</v>
      </c>
      <c r="B17" s="36">
        <f>40+62</f>
        <v>102</v>
      </c>
      <c r="C17" s="36">
        <f t="shared" si="0"/>
        <v>204</v>
      </c>
      <c r="D17" s="37" t="s">
        <v>70</v>
      </c>
      <c r="F17" s="30"/>
      <c r="G17" s="31"/>
      <c r="H17" s="31"/>
      <c r="I17" s="32"/>
    </row>
    <row r="18" spans="1:9" s="6" customFormat="1" ht="21.75" customHeight="1">
      <c r="A18" s="38" t="s">
        <v>9</v>
      </c>
      <c r="B18" s="36">
        <f>40+29</f>
        <v>69</v>
      </c>
      <c r="C18" s="36">
        <f t="shared" si="0"/>
        <v>138</v>
      </c>
      <c r="D18" s="37" t="s">
        <v>69</v>
      </c>
      <c r="F18" s="30"/>
      <c r="G18" s="31"/>
      <c r="H18" s="31"/>
      <c r="I18" s="32"/>
    </row>
    <row r="19" spans="1:9" s="6" customFormat="1" ht="21.75" customHeight="1">
      <c r="A19" s="38" t="s">
        <v>3</v>
      </c>
      <c r="B19" s="36">
        <f>40+29+26</f>
        <v>95</v>
      </c>
      <c r="C19" s="36">
        <f t="shared" si="0"/>
        <v>190</v>
      </c>
      <c r="D19" s="37" t="s">
        <v>74</v>
      </c>
      <c r="F19" s="30"/>
      <c r="G19" s="31"/>
      <c r="H19" s="31"/>
      <c r="I19" s="32"/>
    </row>
    <row r="20" spans="1:9" s="6" customFormat="1" ht="21.75" customHeight="1">
      <c r="A20" s="42" t="s">
        <v>13</v>
      </c>
      <c r="B20" s="43">
        <f>40+29+30</f>
        <v>99</v>
      </c>
      <c r="C20" s="43">
        <f t="shared" si="0"/>
        <v>198</v>
      </c>
      <c r="D20" s="44" t="s">
        <v>75</v>
      </c>
      <c r="F20" s="30"/>
      <c r="G20" s="31"/>
      <c r="H20" s="31"/>
      <c r="I20" s="32"/>
    </row>
    <row r="21" spans="1:9" s="6" customFormat="1" ht="21.75" customHeight="1">
      <c r="A21" s="38" t="s">
        <v>19</v>
      </c>
      <c r="B21" s="36">
        <f>40+105</f>
        <v>145</v>
      </c>
      <c r="C21" s="36">
        <f t="shared" si="0"/>
        <v>290</v>
      </c>
      <c r="D21" s="37" t="s">
        <v>69</v>
      </c>
      <c r="F21" s="30"/>
      <c r="G21" s="31"/>
      <c r="H21" s="31"/>
      <c r="I21" s="32"/>
    </row>
    <row r="22" spans="1:9" s="6" customFormat="1" ht="21.75" customHeight="1">
      <c r="A22" s="38" t="s">
        <v>22</v>
      </c>
      <c r="B22" s="36">
        <f>40+29+46+44</f>
        <v>159</v>
      </c>
      <c r="C22" s="36">
        <f t="shared" si="0"/>
        <v>318</v>
      </c>
      <c r="D22" s="40" t="s">
        <v>76</v>
      </c>
      <c r="F22" s="30"/>
      <c r="G22" s="31"/>
      <c r="H22" s="31"/>
      <c r="I22" s="32"/>
    </row>
    <row r="23" spans="1:9" s="6" customFormat="1" ht="21.75" customHeight="1">
      <c r="A23" s="38" t="s">
        <v>23</v>
      </c>
      <c r="B23" s="36">
        <f>40+105+26</f>
        <v>171</v>
      </c>
      <c r="C23" s="36">
        <f t="shared" si="0"/>
        <v>342</v>
      </c>
      <c r="D23" s="37" t="s">
        <v>80</v>
      </c>
      <c r="F23" s="30"/>
      <c r="G23" s="31"/>
      <c r="H23" s="31"/>
      <c r="I23" s="32"/>
    </row>
    <row r="24" spans="1:9" s="6" customFormat="1" ht="21.75" customHeight="1">
      <c r="A24" s="45" t="s">
        <v>26</v>
      </c>
      <c r="B24" s="46">
        <f>40+105+42</f>
        <v>187</v>
      </c>
      <c r="C24" s="46">
        <f t="shared" si="0"/>
        <v>374</v>
      </c>
      <c r="D24" s="47" t="s">
        <v>81</v>
      </c>
      <c r="F24" s="30"/>
      <c r="G24" s="31"/>
      <c r="H24" s="31"/>
      <c r="I24" s="32"/>
    </row>
    <row r="25" spans="1:9" s="6" customFormat="1" ht="21.75" customHeight="1">
      <c r="A25" s="38" t="s">
        <v>4</v>
      </c>
      <c r="B25" s="36">
        <v>72</v>
      </c>
      <c r="C25" s="36">
        <f t="shared" si="0"/>
        <v>144</v>
      </c>
      <c r="D25" s="37" t="s">
        <v>66</v>
      </c>
      <c r="F25" s="30"/>
      <c r="G25" s="31"/>
      <c r="H25" s="31"/>
      <c r="I25" s="32"/>
    </row>
    <row r="26" spans="1:9" s="6" customFormat="1" ht="21.75" customHeight="1">
      <c r="A26" s="38" t="s">
        <v>10</v>
      </c>
      <c r="B26" s="36">
        <f>40+26</f>
        <v>66</v>
      </c>
      <c r="C26" s="36">
        <f t="shared" si="0"/>
        <v>132</v>
      </c>
      <c r="D26" s="37" t="s">
        <v>69</v>
      </c>
      <c r="F26" s="30"/>
      <c r="G26" s="31"/>
      <c r="H26" s="31"/>
      <c r="I26" s="32"/>
    </row>
    <row r="27" spans="1:9" s="6" customFormat="1" ht="21.75" customHeight="1">
      <c r="A27" s="51" t="s">
        <v>15</v>
      </c>
      <c r="B27" s="48">
        <v>40</v>
      </c>
      <c r="C27" s="48">
        <f t="shared" si="0"/>
        <v>80</v>
      </c>
      <c r="D27" s="50" t="s">
        <v>67</v>
      </c>
      <c r="F27" s="30"/>
      <c r="G27" s="31"/>
      <c r="H27" s="31"/>
      <c r="I27" s="32"/>
    </row>
    <row r="28" spans="1:9" s="6" customFormat="1" ht="21.75" customHeight="1">
      <c r="A28" s="38" t="s">
        <v>20</v>
      </c>
      <c r="B28" s="36">
        <f>40+58</f>
        <v>98</v>
      </c>
      <c r="C28" s="36">
        <f t="shared" si="0"/>
        <v>196</v>
      </c>
      <c r="D28" s="37" t="s">
        <v>69</v>
      </c>
      <c r="F28" s="30"/>
      <c r="G28" s="31"/>
      <c r="H28" s="31"/>
      <c r="I28" s="32"/>
    </row>
    <row r="29" spans="1:9" s="6" customFormat="1" ht="21.75" customHeight="1">
      <c r="A29" s="38" t="s">
        <v>21</v>
      </c>
      <c r="B29" s="36">
        <f>27+26</f>
        <v>53</v>
      </c>
      <c r="C29" s="36">
        <f t="shared" si="0"/>
        <v>106</v>
      </c>
      <c r="D29" s="37" t="s">
        <v>33</v>
      </c>
      <c r="F29" s="30"/>
      <c r="G29" s="31"/>
      <c r="H29" s="31"/>
      <c r="I29" s="32"/>
    </row>
    <row r="30" spans="1:9" s="6" customFormat="1" ht="21.75" customHeight="1">
      <c r="A30" s="45" t="s">
        <v>16</v>
      </c>
      <c r="B30" s="46">
        <f>40+26+29</f>
        <v>95</v>
      </c>
      <c r="C30" s="46">
        <f t="shared" si="0"/>
        <v>190</v>
      </c>
      <c r="D30" s="47" t="s">
        <v>77</v>
      </c>
      <c r="F30" s="30"/>
      <c r="G30" s="31"/>
      <c r="H30" s="31"/>
      <c r="I30" s="32"/>
    </row>
    <row r="31" spans="1:9" s="6" customFormat="1" ht="21.75" customHeight="1">
      <c r="A31" s="45" t="s">
        <v>17</v>
      </c>
      <c r="B31" s="46">
        <f>40+26</f>
        <v>66</v>
      </c>
      <c r="C31" s="46">
        <f t="shared" si="0"/>
        <v>132</v>
      </c>
      <c r="D31" s="47" t="s">
        <v>78</v>
      </c>
      <c r="F31" s="30"/>
      <c r="G31" s="31"/>
      <c r="H31" s="31"/>
      <c r="I31" s="32"/>
    </row>
    <row r="32" spans="1:9" s="6" customFormat="1" ht="21.75" customHeight="1">
      <c r="A32" s="45" t="s">
        <v>5</v>
      </c>
      <c r="B32" s="46">
        <f>40+26+26</f>
        <v>92</v>
      </c>
      <c r="C32" s="46">
        <f t="shared" si="0"/>
        <v>184</v>
      </c>
      <c r="D32" s="47" t="s">
        <v>82</v>
      </c>
      <c r="F32" s="30"/>
      <c r="G32" s="31"/>
      <c r="H32" s="31"/>
      <c r="I32" s="32"/>
    </row>
    <row r="33" spans="1:9" s="6" customFormat="1" ht="21.75" customHeight="1">
      <c r="A33" s="45" t="s">
        <v>11</v>
      </c>
      <c r="B33" s="46">
        <f>40+26+26</f>
        <v>92</v>
      </c>
      <c r="C33" s="46">
        <f t="shared" si="0"/>
        <v>184</v>
      </c>
      <c r="D33" s="47" t="s">
        <v>79</v>
      </c>
      <c r="F33" s="30"/>
      <c r="G33" s="31"/>
      <c r="H33" s="31"/>
      <c r="I33" s="32"/>
    </row>
    <row r="34" spans="1:9" s="6" customFormat="1" ht="21.75" customHeight="1">
      <c r="A34" s="38" t="s">
        <v>58</v>
      </c>
      <c r="B34" s="41">
        <f>48+97</f>
        <v>145</v>
      </c>
      <c r="C34" s="36">
        <f>B34*2</f>
        <v>290</v>
      </c>
      <c r="D34" s="37" t="s">
        <v>60</v>
      </c>
      <c r="E34" s="7"/>
      <c r="F34" s="30"/>
      <c r="G34" s="31"/>
      <c r="H34" s="31"/>
      <c r="I34" s="32"/>
    </row>
    <row r="35" spans="1:9" s="6" customFormat="1" ht="21.75" customHeight="1">
      <c r="A35" s="41" t="s">
        <v>57</v>
      </c>
      <c r="B35" s="41">
        <f>115+72</f>
        <v>187</v>
      </c>
      <c r="C35" s="41">
        <f>B35*2</f>
        <v>374</v>
      </c>
      <c r="D35" s="37" t="s">
        <v>35</v>
      </c>
      <c r="E35" s="7"/>
      <c r="F35" s="33"/>
      <c r="G35" s="34"/>
      <c r="H35" s="34"/>
      <c r="I35" s="35"/>
    </row>
    <row r="36" spans="2:5" ht="19.5" customHeight="1">
      <c r="B36" s="2"/>
      <c r="C36" s="2"/>
      <c r="D36" s="4"/>
      <c r="E36" s="2"/>
    </row>
    <row r="37" spans="2:5" ht="19.5" customHeight="1">
      <c r="B37" s="2"/>
      <c r="C37" s="2"/>
      <c r="D37" s="4"/>
      <c r="E37" s="2"/>
    </row>
  </sheetData>
  <sheetProtection/>
  <mergeCells count="3">
    <mergeCell ref="A1:G1"/>
    <mergeCell ref="F2:I2"/>
    <mergeCell ref="F15:I35"/>
  </mergeCells>
  <printOptions/>
  <pageMargins left="0.7086614173228347" right="0.11811023622047245" top="0.2362204724409449" bottom="0.2362204724409449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興南汽車客運股份有限公司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USER</cp:lastModifiedBy>
  <cp:lastPrinted>2017-03-24T02:52:34Z</cp:lastPrinted>
  <dcterms:created xsi:type="dcterms:W3CDTF">1999-11-27T00:54:21Z</dcterms:created>
  <dcterms:modified xsi:type="dcterms:W3CDTF">2017-03-24T02:52:37Z</dcterms:modified>
  <cp:category/>
  <cp:version/>
  <cp:contentType/>
  <cp:contentStatus/>
</cp:coreProperties>
</file>