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10680" activeTab="0"/>
  </bookViews>
  <sheets>
    <sheet name="運河" sheetId="1" r:id="rId1"/>
  </sheets>
  <definedNames/>
  <calcPr fullCalcOnLoad="1"/>
</workbook>
</file>

<file path=xl/sharedStrings.xml><?xml version="1.0" encoding="utf-8"?>
<sst xmlns="http://schemas.openxmlformats.org/spreadsheetml/2006/main" count="506" uniqueCount="44">
  <si>
    <t>100</t>
  </si>
  <si>
    <t>AVE</t>
  </si>
  <si>
    <t>101</t>
  </si>
  <si>
    <t>102</t>
  </si>
  <si>
    <t>103</t>
  </si>
  <si>
    <t>103</t>
  </si>
  <si>
    <t>103</t>
  </si>
  <si>
    <t>103</t>
  </si>
  <si>
    <t>6</t>
  </si>
  <si>
    <t>3</t>
  </si>
  <si>
    <t>10</t>
  </si>
  <si>
    <t>1</t>
  </si>
  <si>
    <t>104</t>
  </si>
  <si>
    <t>RPI</t>
  </si>
  <si>
    <t>BOD</t>
  </si>
  <si>
    <t>SS</t>
  </si>
  <si>
    <t>DO</t>
  </si>
  <si>
    <t>105</t>
  </si>
  <si>
    <t>105</t>
  </si>
  <si>
    <t>106</t>
  </si>
  <si>
    <t>106</t>
  </si>
  <si>
    <t>107</t>
  </si>
  <si>
    <t>108</t>
  </si>
  <si>
    <t>108</t>
  </si>
  <si>
    <t>河川名稱</t>
  </si>
  <si>
    <t>運河(環保局測站)</t>
  </si>
  <si>
    <t>測站名稱</t>
  </si>
  <si>
    <t>樂利橋</t>
  </si>
  <si>
    <t>臨安橋</t>
  </si>
  <si>
    <t>承天橋</t>
  </si>
  <si>
    <t>年度</t>
  </si>
  <si>
    <t>水體分類</t>
  </si>
  <si>
    <t>採樣日期</t>
  </si>
  <si>
    <r>
      <rPr>
        <sz val="12"/>
        <color indexed="8"/>
        <rFont val="新細明體"/>
        <family val="1"/>
      </rPr>
      <t>測值</t>
    </r>
  </si>
  <si>
    <t>年度</t>
  </si>
  <si>
    <r>
      <rPr>
        <sz val="12"/>
        <color indexed="8"/>
        <rFont val="新細明體"/>
        <family val="1"/>
      </rPr>
      <t>測值</t>
    </r>
  </si>
  <si>
    <t>NH3－N</t>
  </si>
  <si>
    <t>NH3－N</t>
  </si>
  <si>
    <t>109</t>
  </si>
  <si>
    <t>109</t>
  </si>
  <si>
    <t>-</t>
  </si>
  <si>
    <t>110</t>
  </si>
  <si>
    <t>110</t>
  </si>
  <si>
    <t>110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</si>
</sst>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_);[Red]\(0\)"/>
    <numFmt numFmtId="179" formatCode="0.0_ "/>
    <numFmt numFmtId="180" formatCode="0.0_);[Red]\(0.0\)"/>
    <numFmt numFmtId="181" formatCode="m&quot;月&quot;d&quot;日&quot;"/>
    <numFmt numFmtId="182" formatCode="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sz val="14"/>
      <name val="Cambria"/>
      <family val="1"/>
    </font>
    <font>
      <sz val="14"/>
      <color indexed="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4" fontId="42" fillId="0" borderId="11" xfId="0" applyNumberFormat="1" applyFont="1" applyBorder="1" applyAlignment="1">
      <alignment vertical="center" wrapText="1"/>
    </xf>
    <xf numFmtId="177" fontId="42" fillId="0" borderId="12" xfId="0" applyNumberFormat="1" applyFont="1" applyBorder="1" applyAlignment="1">
      <alignment vertical="center" wrapText="1"/>
    </xf>
    <xf numFmtId="176" fontId="41" fillId="33" borderId="13" xfId="37" applyNumberFormat="1" applyFont="1" applyFill="1" applyBorder="1" applyAlignment="1">
      <alignment horizontal="right"/>
      <protection/>
    </xf>
    <xf numFmtId="0" fontId="41" fillId="33" borderId="13" xfId="37" applyFont="1" applyFill="1" applyBorder="1" applyAlignment="1">
      <alignment horizontal="right"/>
      <protection/>
    </xf>
    <xf numFmtId="176" fontId="41" fillId="33" borderId="10" xfId="37" applyNumberFormat="1" applyFont="1" applyFill="1" applyBorder="1" applyAlignment="1">
      <alignment horizontal="right"/>
      <protection/>
    </xf>
    <xf numFmtId="0" fontId="41" fillId="33" borderId="10" xfId="37" applyFont="1" applyFill="1" applyBorder="1" applyAlignment="1">
      <alignment horizontal="right"/>
      <protection/>
    </xf>
    <xf numFmtId="14" fontId="42" fillId="0" borderId="12" xfId="0" applyNumberFormat="1" applyFont="1" applyBorder="1" applyAlignment="1">
      <alignment vertical="center" wrapText="1"/>
    </xf>
    <xf numFmtId="49" fontId="42" fillId="34" borderId="14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 wrapText="1"/>
    </xf>
    <xf numFmtId="178" fontId="41" fillId="34" borderId="16" xfId="0" applyNumberFormat="1" applyFont="1" applyFill="1" applyBorder="1" applyAlignment="1">
      <alignment horizontal="right" vertical="center" wrapText="1"/>
    </xf>
    <xf numFmtId="176" fontId="41" fillId="34" borderId="17" xfId="37" applyNumberFormat="1" applyFont="1" applyFill="1" applyBorder="1" applyAlignment="1">
      <alignment horizontal="right"/>
      <protection/>
    </xf>
    <xf numFmtId="0" fontId="41" fillId="34" borderId="18" xfId="0" applyFont="1" applyFill="1" applyBorder="1" applyAlignment="1">
      <alignment vertical="center"/>
    </xf>
    <xf numFmtId="0" fontId="41" fillId="34" borderId="17" xfId="0" applyFont="1" applyFill="1" applyBorder="1" applyAlignment="1">
      <alignment vertical="center"/>
    </xf>
    <xf numFmtId="177" fontId="42" fillId="0" borderId="10" xfId="0" applyNumberFormat="1" applyFont="1" applyBorder="1" applyAlignment="1">
      <alignment vertical="center" wrapText="1"/>
    </xf>
    <xf numFmtId="176" fontId="41" fillId="33" borderId="19" xfId="37" applyNumberFormat="1" applyFont="1" applyFill="1" applyBorder="1" applyAlignment="1">
      <alignment horizontal="right"/>
      <protection/>
    </xf>
    <xf numFmtId="177" fontId="42" fillId="0" borderId="10" xfId="0" applyNumberFormat="1" applyFont="1" applyBorder="1" applyAlignment="1">
      <alignment horizontal="right" vertical="center" wrapText="1"/>
    </xf>
    <xf numFmtId="176" fontId="42" fillId="33" borderId="19" xfId="37" applyNumberFormat="1" applyFont="1" applyFill="1" applyBorder="1" applyAlignment="1">
      <alignment horizontal="right"/>
      <protection/>
    </xf>
    <xf numFmtId="14" fontId="42" fillId="0" borderId="20" xfId="0" applyNumberFormat="1" applyFont="1" applyBorder="1" applyAlignment="1">
      <alignment vertical="center" wrapText="1"/>
    </xf>
    <xf numFmtId="176" fontId="41" fillId="34" borderId="21" xfId="37" applyNumberFormat="1" applyFont="1" applyFill="1" applyBorder="1" applyAlignment="1">
      <alignment horizontal="right"/>
      <protection/>
    </xf>
    <xf numFmtId="176" fontId="42" fillId="0" borderId="10" xfId="0" applyNumberFormat="1" applyFont="1" applyBorder="1" applyAlignment="1">
      <alignment vertical="center" wrapText="1"/>
    </xf>
    <xf numFmtId="14" fontId="42" fillId="0" borderId="12" xfId="0" applyNumberFormat="1" applyFont="1" applyBorder="1" applyAlignment="1">
      <alignment horizontal="right" vertical="center" wrapText="1"/>
    </xf>
    <xf numFmtId="176" fontId="41" fillId="0" borderId="22" xfId="0" applyNumberFormat="1" applyFont="1" applyBorder="1" applyAlignment="1">
      <alignment horizontal="right" vertical="center" wrapText="1"/>
    </xf>
    <xf numFmtId="176" fontId="41" fillId="33" borderId="23" xfId="37" applyNumberFormat="1" applyFont="1" applyFill="1" applyBorder="1" applyAlignment="1">
      <alignment horizontal="right"/>
      <protection/>
    </xf>
    <xf numFmtId="14" fontId="41" fillId="0" borderId="12" xfId="0" applyNumberFormat="1" applyFont="1" applyBorder="1" applyAlignment="1">
      <alignment vertical="center" wrapText="1"/>
    </xf>
    <xf numFmtId="176" fontId="41" fillId="0" borderId="12" xfId="0" applyNumberFormat="1" applyFont="1" applyBorder="1" applyAlignment="1">
      <alignment horizontal="right" vertical="center" wrapText="1"/>
    </xf>
    <xf numFmtId="180" fontId="43" fillId="0" borderId="10" xfId="33" applyNumberFormat="1" applyFont="1" applyBorder="1" applyAlignment="1">
      <alignment horizontal="right" vertical="center" wrapText="1"/>
      <protection/>
    </xf>
    <xf numFmtId="176" fontId="43" fillId="0" borderId="10" xfId="33" applyNumberFormat="1" applyFont="1" applyBorder="1" applyAlignment="1">
      <alignment horizontal="right" vertical="center" wrapText="1"/>
      <protection/>
    </xf>
    <xf numFmtId="14" fontId="42" fillId="0" borderId="20" xfId="0" applyNumberFormat="1" applyFont="1" applyBorder="1" applyAlignment="1">
      <alignment horizontal="right" vertical="center" wrapText="1"/>
    </xf>
    <xf numFmtId="1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4" fontId="42" fillId="0" borderId="24" xfId="0" applyNumberFormat="1" applyFont="1" applyBorder="1" applyAlignment="1">
      <alignment vertical="center"/>
    </xf>
    <xf numFmtId="176" fontId="41" fillId="0" borderId="25" xfId="0" applyNumberFormat="1" applyFont="1" applyBorder="1" applyAlignment="1">
      <alignment horizontal="right" vertical="center" wrapText="1"/>
    </xf>
    <xf numFmtId="176" fontId="41" fillId="33" borderId="26" xfId="37" applyNumberFormat="1" applyFont="1" applyFill="1" applyBorder="1" applyAlignment="1">
      <alignment horizontal="right"/>
      <protection/>
    </xf>
    <xf numFmtId="0" fontId="41" fillId="33" borderId="27" xfId="37" applyFont="1" applyFill="1" applyBorder="1" applyAlignment="1">
      <alignment horizontal="right"/>
      <protection/>
    </xf>
    <xf numFmtId="178" fontId="41" fillId="34" borderId="15" xfId="0" applyNumberFormat="1" applyFont="1" applyFill="1" applyBorder="1" applyAlignment="1">
      <alignment horizontal="right" vertical="center" wrapText="1"/>
    </xf>
    <xf numFmtId="0" fontId="41" fillId="34" borderId="28" xfId="0" applyFont="1" applyFill="1" applyBorder="1" applyAlignment="1">
      <alignment vertical="center"/>
    </xf>
    <xf numFmtId="0" fontId="41" fillId="34" borderId="21" xfId="0" applyFont="1" applyFill="1" applyBorder="1" applyAlignment="1">
      <alignment vertical="center"/>
    </xf>
    <xf numFmtId="182" fontId="42" fillId="0" borderId="10" xfId="0" applyNumberFormat="1" applyFont="1" applyBorder="1" applyAlignment="1">
      <alignment horizontal="right" vertical="center"/>
    </xf>
    <xf numFmtId="2" fontId="42" fillId="0" borderId="10" xfId="0" applyNumberFormat="1" applyFont="1" applyBorder="1" applyAlignment="1">
      <alignment horizontal="right" vertical="center"/>
    </xf>
    <xf numFmtId="1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Fill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4" fontId="0" fillId="0" borderId="0" xfId="0" applyNumberForma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29" xfId="0" applyNumberForma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49" fontId="42" fillId="0" borderId="30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5" fillId="35" borderId="23" xfId="38" applyFont="1" applyFill="1" applyBorder="1" applyAlignment="1">
      <alignment horizontal="center" vertical="center"/>
      <protection/>
    </xf>
    <xf numFmtId="0" fontId="45" fillId="35" borderId="0" xfId="38" applyFont="1" applyFill="1" applyBorder="1" applyAlignment="1">
      <alignment horizontal="center" vertical="center"/>
      <protection/>
    </xf>
    <xf numFmtId="0" fontId="44" fillId="36" borderId="19" xfId="38" applyFont="1" applyFill="1" applyBorder="1" applyAlignment="1">
      <alignment horizontal="center" vertical="center"/>
      <protection/>
    </xf>
    <xf numFmtId="0" fontId="44" fillId="36" borderId="29" xfId="38" applyFont="1" applyFill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2" xfId="33"/>
    <cellStyle name="一般 2" xfId="34"/>
    <cellStyle name="一般 3" xfId="35"/>
    <cellStyle name="一般 4" xfId="36"/>
    <cellStyle name="一般_WATER1" xfId="37"/>
    <cellStyle name="一般_河川水質監測結果91.01-03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7"/>
  <sheetViews>
    <sheetView tabSelected="1" zoomScalePageLayoutView="0" workbookViewId="0" topLeftCell="A2">
      <pane xSplit="2" ySplit="3" topLeftCell="Y123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A143" sqref="AA143:AE143"/>
    </sheetView>
  </sheetViews>
  <sheetFormatPr defaultColWidth="9.00390625" defaultRowHeight="15.75"/>
  <cols>
    <col min="1" max="2" width="9.00390625" style="1" customWidth="1"/>
    <col min="3" max="3" width="11.375" style="1" customWidth="1"/>
    <col min="4" max="14" width="9.00390625" style="1" customWidth="1"/>
    <col min="15" max="15" width="11.375" style="1" customWidth="1"/>
    <col min="16" max="26" width="9.00390625" style="1" customWidth="1"/>
    <col min="27" max="27" width="11.375" style="1" customWidth="1"/>
    <col min="28" max="16384" width="9.00390625" style="1" customWidth="1"/>
  </cols>
  <sheetData>
    <row r="1" spans="1:36" ht="19.5">
      <c r="A1" s="73" t="s">
        <v>24</v>
      </c>
      <c r="B1" s="73"/>
      <c r="C1" s="74" t="s">
        <v>25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1:36" ht="19.5">
      <c r="A2" s="73" t="s">
        <v>26</v>
      </c>
      <c r="B2" s="73"/>
      <c r="C2" s="76" t="s">
        <v>27</v>
      </c>
      <c r="D2" s="77"/>
      <c r="E2" s="77"/>
      <c r="F2" s="77"/>
      <c r="G2" s="77"/>
      <c r="H2" s="77"/>
      <c r="I2" s="77"/>
      <c r="J2" s="77"/>
      <c r="K2" s="77"/>
      <c r="L2" s="77"/>
      <c r="M2" s="73" t="s">
        <v>26</v>
      </c>
      <c r="N2" s="73"/>
      <c r="O2" s="76" t="s">
        <v>28</v>
      </c>
      <c r="P2" s="77"/>
      <c r="Q2" s="77"/>
      <c r="R2" s="77"/>
      <c r="S2" s="77"/>
      <c r="T2" s="77"/>
      <c r="U2" s="77"/>
      <c r="V2" s="77"/>
      <c r="W2" s="77"/>
      <c r="X2" s="77"/>
      <c r="Y2" s="73" t="s">
        <v>26</v>
      </c>
      <c r="Z2" s="73"/>
      <c r="AA2" s="76" t="s">
        <v>29</v>
      </c>
      <c r="AB2" s="77"/>
      <c r="AC2" s="77"/>
      <c r="AD2" s="77"/>
      <c r="AE2" s="77"/>
      <c r="AF2" s="77"/>
      <c r="AG2" s="77"/>
      <c r="AH2" s="77"/>
      <c r="AI2" s="77"/>
      <c r="AJ2" s="77"/>
    </row>
    <row r="3" spans="1:36" ht="16.5">
      <c r="A3" s="67" t="s">
        <v>30</v>
      </c>
      <c r="B3" s="67" t="s">
        <v>31</v>
      </c>
      <c r="C3" s="63" t="s">
        <v>32</v>
      </c>
      <c r="D3" s="65" t="s">
        <v>33</v>
      </c>
      <c r="E3" s="66"/>
      <c r="F3" s="66"/>
      <c r="G3" s="66"/>
      <c r="H3" s="66"/>
      <c r="I3" s="70" t="s">
        <v>13</v>
      </c>
      <c r="J3" s="71"/>
      <c r="K3" s="71"/>
      <c r="L3" s="72"/>
      <c r="M3" s="67" t="s">
        <v>34</v>
      </c>
      <c r="N3" s="67" t="s">
        <v>31</v>
      </c>
      <c r="O3" s="63" t="s">
        <v>32</v>
      </c>
      <c r="P3" s="65" t="s">
        <v>35</v>
      </c>
      <c r="Q3" s="66"/>
      <c r="R3" s="66"/>
      <c r="S3" s="66"/>
      <c r="T3" s="66"/>
      <c r="U3" s="70" t="s">
        <v>13</v>
      </c>
      <c r="V3" s="71"/>
      <c r="W3" s="71"/>
      <c r="X3" s="72"/>
      <c r="Y3" s="67" t="s">
        <v>34</v>
      </c>
      <c r="Z3" s="68" t="s">
        <v>31</v>
      </c>
      <c r="AA3" s="63" t="s">
        <v>32</v>
      </c>
      <c r="AB3" s="65" t="s">
        <v>33</v>
      </c>
      <c r="AC3" s="66"/>
      <c r="AD3" s="66"/>
      <c r="AE3" s="66"/>
      <c r="AF3" s="66"/>
      <c r="AG3" s="70" t="s">
        <v>13</v>
      </c>
      <c r="AH3" s="71"/>
      <c r="AI3" s="71"/>
      <c r="AJ3" s="72"/>
    </row>
    <row r="4" spans="1:36" ht="17.25" thickBot="1">
      <c r="A4" s="67"/>
      <c r="B4" s="67"/>
      <c r="C4" s="64"/>
      <c r="D4" s="6" t="s">
        <v>14</v>
      </c>
      <c r="E4" s="6" t="s">
        <v>15</v>
      </c>
      <c r="F4" s="6" t="s">
        <v>16</v>
      </c>
      <c r="G4" s="6" t="s">
        <v>36</v>
      </c>
      <c r="H4" s="6" t="s">
        <v>13</v>
      </c>
      <c r="I4" s="7" t="s">
        <v>14</v>
      </c>
      <c r="J4" s="7" t="s">
        <v>15</v>
      </c>
      <c r="K4" s="7" t="s">
        <v>16</v>
      </c>
      <c r="L4" s="7" t="s">
        <v>37</v>
      </c>
      <c r="M4" s="67"/>
      <c r="N4" s="67"/>
      <c r="O4" s="64"/>
      <c r="P4" s="6" t="s">
        <v>14</v>
      </c>
      <c r="Q4" s="6" t="s">
        <v>15</v>
      </c>
      <c r="R4" s="6" t="s">
        <v>16</v>
      </c>
      <c r="S4" s="6" t="s">
        <v>36</v>
      </c>
      <c r="T4" s="6" t="s">
        <v>13</v>
      </c>
      <c r="U4" s="7" t="s">
        <v>14</v>
      </c>
      <c r="V4" s="7" t="s">
        <v>15</v>
      </c>
      <c r="W4" s="7" t="s">
        <v>16</v>
      </c>
      <c r="X4" s="7" t="s">
        <v>36</v>
      </c>
      <c r="Y4" s="67"/>
      <c r="Z4" s="69"/>
      <c r="AA4" s="64"/>
      <c r="AB4" s="6" t="s">
        <v>14</v>
      </c>
      <c r="AC4" s="6" t="s">
        <v>15</v>
      </c>
      <c r="AD4" s="6" t="s">
        <v>16</v>
      </c>
      <c r="AE4" s="6" t="s">
        <v>36</v>
      </c>
      <c r="AF4" s="6" t="s">
        <v>13</v>
      </c>
      <c r="AG4" s="7" t="s">
        <v>14</v>
      </c>
      <c r="AH4" s="7" t="s">
        <v>15</v>
      </c>
      <c r="AI4" s="7" t="s">
        <v>16</v>
      </c>
      <c r="AJ4" s="7" t="s">
        <v>36</v>
      </c>
    </row>
    <row r="5" spans="1:36" ht="17.25" thickTop="1">
      <c r="A5" s="57" t="s">
        <v>0</v>
      </c>
      <c r="B5" s="60"/>
      <c r="C5" s="8"/>
      <c r="D5" s="9"/>
      <c r="E5" s="9"/>
      <c r="F5" s="9"/>
      <c r="G5" s="9"/>
      <c r="H5" s="10"/>
      <c r="I5" s="11"/>
      <c r="J5" s="11"/>
      <c r="K5" s="11"/>
      <c r="L5" s="11"/>
      <c r="M5" s="57" t="s">
        <v>0</v>
      </c>
      <c r="N5" s="60"/>
      <c r="O5" s="8"/>
      <c r="P5" s="9"/>
      <c r="Q5" s="9"/>
      <c r="R5" s="9"/>
      <c r="S5" s="9"/>
      <c r="T5" s="10"/>
      <c r="U5" s="11"/>
      <c r="V5" s="11"/>
      <c r="W5" s="11"/>
      <c r="X5" s="11"/>
      <c r="Y5" s="57" t="s">
        <v>0</v>
      </c>
      <c r="Z5" s="60"/>
      <c r="AA5" s="8"/>
      <c r="AB5" s="9"/>
      <c r="AC5" s="9"/>
      <c r="AD5" s="9"/>
      <c r="AE5" s="9"/>
      <c r="AF5" s="10"/>
      <c r="AG5" s="11"/>
      <c r="AH5" s="11"/>
      <c r="AI5" s="11"/>
      <c r="AJ5" s="11"/>
    </row>
    <row r="6" spans="1:36" ht="16.5">
      <c r="A6" s="58"/>
      <c r="B6" s="61"/>
      <c r="C6" s="8"/>
      <c r="D6" s="9"/>
      <c r="E6" s="9"/>
      <c r="F6" s="9"/>
      <c r="G6" s="9"/>
      <c r="H6" s="10"/>
      <c r="I6" s="11"/>
      <c r="J6" s="11"/>
      <c r="K6" s="11"/>
      <c r="L6" s="11"/>
      <c r="M6" s="58"/>
      <c r="N6" s="61"/>
      <c r="O6" s="8"/>
      <c r="P6" s="9"/>
      <c r="Q6" s="9"/>
      <c r="R6" s="9"/>
      <c r="S6" s="9"/>
      <c r="T6" s="10"/>
      <c r="U6" s="11"/>
      <c r="V6" s="11"/>
      <c r="W6" s="11"/>
      <c r="X6" s="11"/>
      <c r="Y6" s="58"/>
      <c r="Z6" s="61"/>
      <c r="AA6" s="8"/>
      <c r="AB6" s="9"/>
      <c r="AC6" s="9"/>
      <c r="AD6" s="9"/>
      <c r="AE6" s="9"/>
      <c r="AF6" s="10"/>
      <c r="AG6" s="11"/>
      <c r="AH6" s="11"/>
      <c r="AI6" s="11"/>
      <c r="AJ6" s="11"/>
    </row>
    <row r="7" spans="1:36" ht="16.5">
      <c r="A7" s="58"/>
      <c r="B7" s="61"/>
      <c r="C7" s="8"/>
      <c r="D7" s="9"/>
      <c r="E7" s="9"/>
      <c r="F7" s="9"/>
      <c r="G7" s="9"/>
      <c r="H7" s="10"/>
      <c r="I7" s="11"/>
      <c r="J7" s="11"/>
      <c r="K7" s="11"/>
      <c r="L7" s="11"/>
      <c r="M7" s="58"/>
      <c r="N7" s="61"/>
      <c r="O7" s="8"/>
      <c r="P7" s="9"/>
      <c r="Q7" s="9"/>
      <c r="R7" s="9"/>
      <c r="S7" s="9"/>
      <c r="T7" s="10"/>
      <c r="U7" s="11"/>
      <c r="V7" s="11"/>
      <c r="W7" s="11"/>
      <c r="X7" s="11"/>
      <c r="Y7" s="58"/>
      <c r="Z7" s="61"/>
      <c r="AA7" s="8"/>
      <c r="AB7" s="9"/>
      <c r="AC7" s="9"/>
      <c r="AD7" s="9"/>
      <c r="AE7" s="9"/>
      <c r="AF7" s="10"/>
      <c r="AG7" s="11"/>
      <c r="AH7" s="11"/>
      <c r="AI7" s="11"/>
      <c r="AJ7" s="11"/>
    </row>
    <row r="8" spans="1:36" ht="16.5">
      <c r="A8" s="58"/>
      <c r="B8" s="61"/>
      <c r="C8" s="8"/>
      <c r="D8" s="9"/>
      <c r="E8" s="9"/>
      <c r="F8" s="9"/>
      <c r="G8" s="9"/>
      <c r="H8" s="10"/>
      <c r="I8" s="11"/>
      <c r="J8" s="11"/>
      <c r="K8" s="11"/>
      <c r="L8" s="11"/>
      <c r="M8" s="58"/>
      <c r="N8" s="61"/>
      <c r="O8" s="8"/>
      <c r="P8" s="9"/>
      <c r="Q8" s="9"/>
      <c r="R8" s="9"/>
      <c r="S8" s="9"/>
      <c r="T8" s="10"/>
      <c r="U8" s="11"/>
      <c r="V8" s="11"/>
      <c r="W8" s="11"/>
      <c r="X8" s="11"/>
      <c r="Y8" s="58"/>
      <c r="Z8" s="61"/>
      <c r="AA8" s="8"/>
      <c r="AB8" s="9"/>
      <c r="AC8" s="9"/>
      <c r="AD8" s="9"/>
      <c r="AE8" s="9"/>
      <c r="AF8" s="10"/>
      <c r="AG8" s="11"/>
      <c r="AH8" s="11"/>
      <c r="AI8" s="11"/>
      <c r="AJ8" s="11"/>
    </row>
    <row r="9" spans="1:36" ht="16.5">
      <c r="A9" s="58"/>
      <c r="B9" s="61"/>
      <c r="C9" s="8">
        <v>40687</v>
      </c>
      <c r="D9" s="9">
        <v>7</v>
      </c>
      <c r="E9" s="9">
        <v>15.1</v>
      </c>
      <c r="F9" s="9">
        <v>3.3</v>
      </c>
      <c r="G9" s="9">
        <v>0.64</v>
      </c>
      <c r="H9" s="12">
        <f aca="true" t="shared" si="0" ref="H9:H16">(I9+J9+K9+L9)/4</f>
        <v>4</v>
      </c>
      <c r="I9" s="13" t="str">
        <f aca="true" t="shared" si="1" ref="I9:I16">IF(D9&lt;=3,"1",IF(D9&lt;5,"3",IF(D9&lt;=15,"6",IF(D9&gt;15,"10"))))</f>
        <v>6</v>
      </c>
      <c r="J9" s="13" t="str">
        <f aca="true" t="shared" si="2" ref="J9:J16">IF(E9&lt;=20,"1",IF(E9&lt;=49,"3",IF(E9&lt;=100,"6",IF(E9&gt;100,"10"))))</f>
        <v>1</v>
      </c>
      <c r="K9" s="13" t="str">
        <f aca="true" t="shared" si="3" ref="K9:K16">IF(F9&gt;=6.5,"1",IF(F9&gt;=4.6,"3",IF(F9&gt;=2,"6",IF(F9&gt;=0,"10"))))</f>
        <v>6</v>
      </c>
      <c r="L9" s="13" t="str">
        <f aca="true" t="shared" si="4" ref="L9:L16">IF(G9&lt;=0.5,"1",IF(G9&lt;1,"3",IF(G9&lt;=3,"6",IF(G9&gt;=3,"10"))))</f>
        <v>3</v>
      </c>
      <c r="M9" s="58"/>
      <c r="N9" s="61"/>
      <c r="O9" s="8">
        <v>40687</v>
      </c>
      <c r="P9" s="9">
        <v>5.4</v>
      </c>
      <c r="Q9" s="9">
        <v>12.3</v>
      </c>
      <c r="R9" s="9">
        <v>4.1</v>
      </c>
      <c r="S9" s="9">
        <v>1.18</v>
      </c>
      <c r="T9" s="12">
        <f aca="true" t="shared" si="5" ref="T9:T16">(U9+V9+W9+X9)/4</f>
        <v>4.75</v>
      </c>
      <c r="U9" s="13" t="str">
        <f aca="true" t="shared" si="6" ref="U9:U16">IF(P9&lt;=3,"1",IF(P9&lt;5,"3",IF(P9&lt;=15,"6",IF(P9&gt;15,"10"))))</f>
        <v>6</v>
      </c>
      <c r="V9" s="13" t="str">
        <f aca="true" t="shared" si="7" ref="V9:V16">IF(Q9&lt;=20,"1",IF(Q9&lt;=49,"3",IF(Q9&lt;=100,"6",IF(Q9&gt;100,"10"))))</f>
        <v>1</v>
      </c>
      <c r="W9" s="13" t="str">
        <f aca="true" t="shared" si="8" ref="W9:W16">IF(R9&gt;=6.5,"1",IF(R9&gt;=4.6,"3",IF(R9&gt;=2,"6",IF(R9&gt;=0,"10"))))</f>
        <v>6</v>
      </c>
      <c r="X9" s="13" t="str">
        <f aca="true" t="shared" si="9" ref="X9:X16">IF(S9&lt;=0.5,"1",IF(S9&lt;1,"3",IF(S9&lt;=3,"6",IF(S9&gt;=3,"10"))))</f>
        <v>6</v>
      </c>
      <c r="Y9" s="58"/>
      <c r="Z9" s="61"/>
      <c r="AA9" s="8">
        <v>40687</v>
      </c>
      <c r="AB9" s="9">
        <v>6.3</v>
      </c>
      <c r="AC9" s="9">
        <v>28.7</v>
      </c>
      <c r="AD9" s="9">
        <v>4.1</v>
      </c>
      <c r="AE9" s="9">
        <v>0.94</v>
      </c>
      <c r="AF9" s="12">
        <f aca="true" t="shared" si="10" ref="AF9:AF16">(AG9+AH9+AI9+AJ9)/4</f>
        <v>4.5</v>
      </c>
      <c r="AG9" s="13" t="str">
        <f aca="true" t="shared" si="11" ref="AG9:AG16">IF(AB9&lt;=3,"1",IF(AB9&lt;5,"3",IF(AB9&lt;=15,"6",IF(AB9&gt;15,"10"))))</f>
        <v>6</v>
      </c>
      <c r="AH9" s="13" t="str">
        <f aca="true" t="shared" si="12" ref="AH9:AH16">IF(AC9&lt;=20,"1",IF(AC9&lt;=49,"3",IF(AC9&lt;=100,"6",IF(AC9&gt;100,"10"))))</f>
        <v>3</v>
      </c>
      <c r="AI9" s="13" t="str">
        <f aca="true" t="shared" si="13" ref="AI9:AI16">IF(AD9&gt;=6.5,"1",IF(AD9&gt;=4.6,"3",IF(AD9&gt;=2,"6",IF(AD9&gt;=0,"10"))))</f>
        <v>6</v>
      </c>
      <c r="AJ9" s="13" t="str">
        <f aca="true" t="shared" si="14" ref="AJ9:AJ16">IF(AE9&lt;=0.5,"1",IF(AE9&lt;1,"3",IF(AE9&lt;=3,"6",IF(AE9&gt;=3,"10"))))</f>
        <v>3</v>
      </c>
    </row>
    <row r="10" spans="1:36" ht="16.5">
      <c r="A10" s="58"/>
      <c r="B10" s="61"/>
      <c r="C10" s="8">
        <v>40708</v>
      </c>
      <c r="D10" s="9">
        <v>4.1</v>
      </c>
      <c r="E10" s="9">
        <v>8.1</v>
      </c>
      <c r="F10" s="9">
        <v>3.5</v>
      </c>
      <c r="G10" s="9">
        <v>0.36</v>
      </c>
      <c r="H10" s="12">
        <f t="shared" si="0"/>
        <v>2.75</v>
      </c>
      <c r="I10" s="13" t="str">
        <f t="shared" si="1"/>
        <v>3</v>
      </c>
      <c r="J10" s="13" t="str">
        <f t="shared" si="2"/>
        <v>1</v>
      </c>
      <c r="K10" s="13" t="str">
        <f t="shared" si="3"/>
        <v>6</v>
      </c>
      <c r="L10" s="13" t="str">
        <f t="shared" si="4"/>
        <v>1</v>
      </c>
      <c r="M10" s="58"/>
      <c r="N10" s="61"/>
      <c r="O10" s="8">
        <v>40708</v>
      </c>
      <c r="P10" s="9">
        <v>4.7</v>
      </c>
      <c r="Q10" s="9">
        <v>12</v>
      </c>
      <c r="R10" s="9">
        <v>3.2</v>
      </c>
      <c r="S10" s="9">
        <v>0.81</v>
      </c>
      <c r="T10" s="12">
        <f t="shared" si="5"/>
        <v>3.25</v>
      </c>
      <c r="U10" s="13" t="str">
        <f t="shared" si="6"/>
        <v>3</v>
      </c>
      <c r="V10" s="13" t="str">
        <f t="shared" si="7"/>
        <v>1</v>
      </c>
      <c r="W10" s="13" t="str">
        <f t="shared" si="8"/>
        <v>6</v>
      </c>
      <c r="X10" s="13" t="str">
        <f t="shared" si="9"/>
        <v>3</v>
      </c>
      <c r="Y10" s="58"/>
      <c r="Z10" s="61"/>
      <c r="AA10" s="8">
        <v>40708</v>
      </c>
      <c r="AB10" s="9">
        <v>5.2</v>
      </c>
      <c r="AC10" s="9">
        <v>9.7</v>
      </c>
      <c r="AD10" s="9">
        <v>3.2</v>
      </c>
      <c r="AE10" s="9">
        <v>1.09</v>
      </c>
      <c r="AF10" s="12">
        <f t="shared" si="10"/>
        <v>4.75</v>
      </c>
      <c r="AG10" s="13" t="str">
        <f t="shared" si="11"/>
        <v>6</v>
      </c>
      <c r="AH10" s="13" t="str">
        <f t="shared" si="12"/>
        <v>1</v>
      </c>
      <c r="AI10" s="13" t="str">
        <f t="shared" si="13"/>
        <v>6</v>
      </c>
      <c r="AJ10" s="13" t="str">
        <f t="shared" si="14"/>
        <v>6</v>
      </c>
    </row>
    <row r="11" spans="1:36" ht="16.5">
      <c r="A11" s="58"/>
      <c r="B11" s="61"/>
      <c r="C11" s="8">
        <v>40736</v>
      </c>
      <c r="D11" s="9">
        <v>3.7</v>
      </c>
      <c r="E11" s="9">
        <v>15.8</v>
      </c>
      <c r="F11" s="9">
        <v>2</v>
      </c>
      <c r="G11" s="9">
        <v>0.62</v>
      </c>
      <c r="H11" s="12">
        <f t="shared" si="0"/>
        <v>3.25</v>
      </c>
      <c r="I11" s="13" t="str">
        <f t="shared" si="1"/>
        <v>3</v>
      </c>
      <c r="J11" s="13" t="str">
        <f t="shared" si="2"/>
        <v>1</v>
      </c>
      <c r="K11" s="13" t="str">
        <f t="shared" si="3"/>
        <v>6</v>
      </c>
      <c r="L11" s="13" t="str">
        <f t="shared" si="4"/>
        <v>3</v>
      </c>
      <c r="M11" s="58"/>
      <c r="N11" s="61"/>
      <c r="O11" s="8">
        <v>40736</v>
      </c>
      <c r="P11" s="9">
        <v>4.4</v>
      </c>
      <c r="Q11" s="9">
        <v>19.2</v>
      </c>
      <c r="R11" s="9">
        <v>2.4</v>
      </c>
      <c r="S11" s="9">
        <v>2.23</v>
      </c>
      <c r="T11" s="12">
        <f t="shared" si="5"/>
        <v>4</v>
      </c>
      <c r="U11" s="13" t="str">
        <f t="shared" si="6"/>
        <v>3</v>
      </c>
      <c r="V11" s="13" t="str">
        <f t="shared" si="7"/>
        <v>1</v>
      </c>
      <c r="W11" s="13" t="str">
        <f t="shared" si="8"/>
        <v>6</v>
      </c>
      <c r="X11" s="13" t="str">
        <f t="shared" si="9"/>
        <v>6</v>
      </c>
      <c r="Y11" s="58"/>
      <c r="Z11" s="61"/>
      <c r="AA11" s="8">
        <v>40736</v>
      </c>
      <c r="AB11" s="9">
        <v>4.6</v>
      </c>
      <c r="AC11" s="9">
        <v>13.9</v>
      </c>
      <c r="AD11" s="9">
        <v>2.3</v>
      </c>
      <c r="AE11" s="9">
        <v>2.98</v>
      </c>
      <c r="AF11" s="12">
        <f t="shared" si="10"/>
        <v>4</v>
      </c>
      <c r="AG11" s="13" t="str">
        <f t="shared" si="11"/>
        <v>3</v>
      </c>
      <c r="AH11" s="13" t="str">
        <f t="shared" si="12"/>
        <v>1</v>
      </c>
      <c r="AI11" s="13" t="str">
        <f t="shared" si="13"/>
        <v>6</v>
      </c>
      <c r="AJ11" s="13" t="str">
        <f t="shared" si="14"/>
        <v>6</v>
      </c>
    </row>
    <row r="12" spans="1:36" ht="16.5">
      <c r="A12" s="58"/>
      <c r="B12" s="61"/>
      <c r="C12" s="14">
        <v>40778</v>
      </c>
      <c r="D12" s="9">
        <v>5</v>
      </c>
      <c r="E12" s="9">
        <v>5.8</v>
      </c>
      <c r="F12" s="9">
        <v>1.4</v>
      </c>
      <c r="G12" s="9">
        <v>0.46</v>
      </c>
      <c r="H12" s="12">
        <f t="shared" si="0"/>
        <v>4.5</v>
      </c>
      <c r="I12" s="13" t="str">
        <f t="shared" si="1"/>
        <v>6</v>
      </c>
      <c r="J12" s="13" t="str">
        <f t="shared" si="2"/>
        <v>1</v>
      </c>
      <c r="K12" s="13" t="str">
        <f t="shared" si="3"/>
        <v>10</v>
      </c>
      <c r="L12" s="13" t="str">
        <f t="shared" si="4"/>
        <v>1</v>
      </c>
      <c r="M12" s="58"/>
      <c r="N12" s="61"/>
      <c r="O12" s="14">
        <v>40778</v>
      </c>
      <c r="P12" s="9">
        <v>3.9</v>
      </c>
      <c r="Q12" s="9">
        <v>14.7</v>
      </c>
      <c r="R12" s="9">
        <v>1.9</v>
      </c>
      <c r="S12" s="9">
        <v>0.53</v>
      </c>
      <c r="T12" s="12">
        <f t="shared" si="5"/>
        <v>4.25</v>
      </c>
      <c r="U12" s="13" t="str">
        <f t="shared" si="6"/>
        <v>3</v>
      </c>
      <c r="V12" s="13" t="str">
        <f t="shared" si="7"/>
        <v>1</v>
      </c>
      <c r="W12" s="13" t="str">
        <f t="shared" si="8"/>
        <v>10</v>
      </c>
      <c r="X12" s="13" t="str">
        <f t="shared" si="9"/>
        <v>3</v>
      </c>
      <c r="Y12" s="58"/>
      <c r="Z12" s="61"/>
      <c r="AA12" s="14">
        <v>40778</v>
      </c>
      <c r="AB12" s="9">
        <v>4.1</v>
      </c>
      <c r="AC12" s="9">
        <v>4.8</v>
      </c>
      <c r="AD12" s="9">
        <v>1.8</v>
      </c>
      <c r="AE12" s="9">
        <v>0.64</v>
      </c>
      <c r="AF12" s="12">
        <f t="shared" si="10"/>
        <v>4.25</v>
      </c>
      <c r="AG12" s="13" t="str">
        <f t="shared" si="11"/>
        <v>3</v>
      </c>
      <c r="AH12" s="13" t="str">
        <f t="shared" si="12"/>
        <v>1</v>
      </c>
      <c r="AI12" s="13" t="str">
        <f t="shared" si="13"/>
        <v>10</v>
      </c>
      <c r="AJ12" s="13" t="str">
        <f t="shared" si="14"/>
        <v>3</v>
      </c>
    </row>
    <row r="13" spans="1:36" ht="16.5">
      <c r="A13" s="58"/>
      <c r="B13" s="61"/>
      <c r="C13" s="14">
        <v>40805</v>
      </c>
      <c r="D13" s="9">
        <v>4.1</v>
      </c>
      <c r="E13" s="9">
        <v>15.6</v>
      </c>
      <c r="F13" s="9">
        <v>2.8</v>
      </c>
      <c r="G13" s="9">
        <v>0.83</v>
      </c>
      <c r="H13" s="12">
        <f t="shared" si="0"/>
        <v>3.25</v>
      </c>
      <c r="I13" s="13" t="str">
        <f t="shared" si="1"/>
        <v>3</v>
      </c>
      <c r="J13" s="13" t="str">
        <f t="shared" si="2"/>
        <v>1</v>
      </c>
      <c r="K13" s="13" t="str">
        <f t="shared" si="3"/>
        <v>6</v>
      </c>
      <c r="L13" s="13" t="str">
        <f t="shared" si="4"/>
        <v>3</v>
      </c>
      <c r="M13" s="58"/>
      <c r="N13" s="61"/>
      <c r="O13" s="14">
        <v>40805</v>
      </c>
      <c r="P13" s="9">
        <v>4.2</v>
      </c>
      <c r="Q13" s="9">
        <v>8.3</v>
      </c>
      <c r="R13" s="9">
        <v>2.8</v>
      </c>
      <c r="S13" s="9">
        <v>1</v>
      </c>
      <c r="T13" s="12">
        <f t="shared" si="5"/>
        <v>4</v>
      </c>
      <c r="U13" s="13" t="str">
        <f t="shared" si="6"/>
        <v>3</v>
      </c>
      <c r="V13" s="13" t="str">
        <f t="shared" si="7"/>
        <v>1</v>
      </c>
      <c r="W13" s="13" t="str">
        <f t="shared" si="8"/>
        <v>6</v>
      </c>
      <c r="X13" s="13" t="str">
        <f t="shared" si="9"/>
        <v>6</v>
      </c>
      <c r="Y13" s="58"/>
      <c r="Z13" s="61"/>
      <c r="AA13" s="14">
        <v>40805</v>
      </c>
      <c r="AB13" s="9">
        <v>4.2</v>
      </c>
      <c r="AC13" s="9">
        <v>8.6</v>
      </c>
      <c r="AD13" s="9">
        <v>3.7</v>
      </c>
      <c r="AE13" s="9">
        <v>1.53</v>
      </c>
      <c r="AF13" s="12">
        <f t="shared" si="10"/>
        <v>4</v>
      </c>
      <c r="AG13" s="13" t="str">
        <f t="shared" si="11"/>
        <v>3</v>
      </c>
      <c r="AH13" s="13" t="str">
        <f t="shared" si="12"/>
        <v>1</v>
      </c>
      <c r="AI13" s="13" t="str">
        <f t="shared" si="13"/>
        <v>6</v>
      </c>
      <c r="AJ13" s="13" t="str">
        <f t="shared" si="14"/>
        <v>6</v>
      </c>
    </row>
    <row r="14" spans="1:36" ht="16.5">
      <c r="A14" s="58"/>
      <c r="B14" s="61"/>
      <c r="C14" s="14">
        <v>40835</v>
      </c>
      <c r="D14" s="9">
        <v>6</v>
      </c>
      <c r="E14" s="9">
        <v>45.2</v>
      </c>
      <c r="F14" s="9">
        <v>3.2</v>
      </c>
      <c r="G14" s="9">
        <v>0.64</v>
      </c>
      <c r="H14" s="12">
        <f t="shared" si="0"/>
        <v>4.5</v>
      </c>
      <c r="I14" s="13" t="str">
        <f t="shared" si="1"/>
        <v>6</v>
      </c>
      <c r="J14" s="13" t="str">
        <f t="shared" si="2"/>
        <v>3</v>
      </c>
      <c r="K14" s="13" t="str">
        <f t="shared" si="3"/>
        <v>6</v>
      </c>
      <c r="L14" s="13" t="str">
        <f t="shared" si="4"/>
        <v>3</v>
      </c>
      <c r="M14" s="58"/>
      <c r="N14" s="61"/>
      <c r="O14" s="14">
        <v>40835</v>
      </c>
      <c r="P14" s="9">
        <v>8.4</v>
      </c>
      <c r="Q14" s="9">
        <v>50.8</v>
      </c>
      <c r="R14" s="9">
        <v>3.8</v>
      </c>
      <c r="S14" s="9">
        <v>1.35</v>
      </c>
      <c r="T14" s="12">
        <f t="shared" si="5"/>
        <v>6</v>
      </c>
      <c r="U14" s="13" t="str">
        <f t="shared" si="6"/>
        <v>6</v>
      </c>
      <c r="V14" s="13" t="str">
        <f t="shared" si="7"/>
        <v>6</v>
      </c>
      <c r="W14" s="13" t="str">
        <f t="shared" si="8"/>
        <v>6</v>
      </c>
      <c r="X14" s="13" t="str">
        <f t="shared" si="9"/>
        <v>6</v>
      </c>
      <c r="Y14" s="58"/>
      <c r="Z14" s="61"/>
      <c r="AA14" s="14">
        <v>40835</v>
      </c>
      <c r="AB14" s="9">
        <v>6</v>
      </c>
      <c r="AC14" s="9">
        <v>61.9</v>
      </c>
      <c r="AD14" s="9">
        <v>6.4</v>
      </c>
      <c r="AE14" s="9">
        <v>1.35</v>
      </c>
      <c r="AF14" s="12">
        <f t="shared" si="10"/>
        <v>5.25</v>
      </c>
      <c r="AG14" s="13" t="str">
        <f t="shared" si="11"/>
        <v>6</v>
      </c>
      <c r="AH14" s="13" t="str">
        <f t="shared" si="12"/>
        <v>6</v>
      </c>
      <c r="AI14" s="13" t="str">
        <f t="shared" si="13"/>
        <v>3</v>
      </c>
      <c r="AJ14" s="13" t="str">
        <f t="shared" si="14"/>
        <v>6</v>
      </c>
    </row>
    <row r="15" spans="1:36" ht="16.5">
      <c r="A15" s="58"/>
      <c r="B15" s="61"/>
      <c r="C15" s="14">
        <v>40856</v>
      </c>
      <c r="D15" s="9">
        <v>5.8</v>
      </c>
      <c r="E15" s="9">
        <v>23.8</v>
      </c>
      <c r="F15" s="9">
        <v>2.6</v>
      </c>
      <c r="G15" s="9">
        <v>3.71</v>
      </c>
      <c r="H15" s="12">
        <f t="shared" si="0"/>
        <v>6.25</v>
      </c>
      <c r="I15" s="13" t="str">
        <f t="shared" si="1"/>
        <v>6</v>
      </c>
      <c r="J15" s="13" t="str">
        <f t="shared" si="2"/>
        <v>3</v>
      </c>
      <c r="K15" s="13" t="str">
        <f t="shared" si="3"/>
        <v>6</v>
      </c>
      <c r="L15" s="13" t="str">
        <f t="shared" si="4"/>
        <v>10</v>
      </c>
      <c r="M15" s="58"/>
      <c r="N15" s="61"/>
      <c r="O15" s="14">
        <v>40856</v>
      </c>
      <c r="P15" s="9">
        <v>8.5</v>
      </c>
      <c r="Q15" s="9">
        <v>28.8</v>
      </c>
      <c r="R15" s="9">
        <v>2</v>
      </c>
      <c r="S15" s="9">
        <v>0.96</v>
      </c>
      <c r="T15" s="12">
        <f t="shared" si="5"/>
        <v>4.5</v>
      </c>
      <c r="U15" s="13" t="str">
        <f t="shared" si="6"/>
        <v>6</v>
      </c>
      <c r="V15" s="13" t="str">
        <f t="shared" si="7"/>
        <v>3</v>
      </c>
      <c r="W15" s="13" t="str">
        <f t="shared" si="8"/>
        <v>6</v>
      </c>
      <c r="X15" s="13" t="str">
        <f t="shared" si="9"/>
        <v>3</v>
      </c>
      <c r="Y15" s="58"/>
      <c r="Z15" s="61"/>
      <c r="AA15" s="14">
        <v>40856</v>
      </c>
      <c r="AB15" s="9">
        <v>5.9</v>
      </c>
      <c r="AC15" s="9">
        <v>28.8</v>
      </c>
      <c r="AD15" s="9">
        <v>2.5</v>
      </c>
      <c r="AE15" s="9">
        <v>1.6</v>
      </c>
      <c r="AF15" s="12">
        <f t="shared" si="10"/>
        <v>5.25</v>
      </c>
      <c r="AG15" s="13" t="str">
        <f t="shared" si="11"/>
        <v>6</v>
      </c>
      <c r="AH15" s="13" t="str">
        <f t="shared" si="12"/>
        <v>3</v>
      </c>
      <c r="AI15" s="13" t="str">
        <f t="shared" si="13"/>
        <v>6</v>
      </c>
      <c r="AJ15" s="13" t="str">
        <f t="shared" si="14"/>
        <v>6</v>
      </c>
    </row>
    <row r="16" spans="1:36" ht="17.25" thickBot="1">
      <c r="A16" s="59"/>
      <c r="B16" s="62"/>
      <c r="C16" s="14">
        <v>41244</v>
      </c>
      <c r="D16" s="9">
        <v>5.5</v>
      </c>
      <c r="E16" s="9">
        <v>35</v>
      </c>
      <c r="F16" s="9">
        <v>1.7</v>
      </c>
      <c r="G16" s="9">
        <v>1.4</v>
      </c>
      <c r="H16" s="12">
        <f t="shared" si="0"/>
        <v>6.25</v>
      </c>
      <c r="I16" s="13" t="str">
        <f t="shared" si="1"/>
        <v>6</v>
      </c>
      <c r="J16" s="13" t="str">
        <f t="shared" si="2"/>
        <v>3</v>
      </c>
      <c r="K16" s="13" t="str">
        <f t="shared" si="3"/>
        <v>10</v>
      </c>
      <c r="L16" s="13" t="str">
        <f t="shared" si="4"/>
        <v>6</v>
      </c>
      <c r="M16" s="59"/>
      <c r="N16" s="62"/>
      <c r="O16" s="14">
        <v>41244</v>
      </c>
      <c r="P16" s="9">
        <v>6.5</v>
      </c>
      <c r="Q16" s="9">
        <v>38</v>
      </c>
      <c r="R16" s="9">
        <v>1.4</v>
      </c>
      <c r="S16" s="9">
        <v>2.8</v>
      </c>
      <c r="T16" s="12">
        <f t="shared" si="5"/>
        <v>6.25</v>
      </c>
      <c r="U16" s="13" t="str">
        <f t="shared" si="6"/>
        <v>6</v>
      </c>
      <c r="V16" s="13" t="str">
        <f t="shared" si="7"/>
        <v>3</v>
      </c>
      <c r="W16" s="13" t="str">
        <f t="shared" si="8"/>
        <v>10</v>
      </c>
      <c r="X16" s="13" t="str">
        <f t="shared" si="9"/>
        <v>6</v>
      </c>
      <c r="Y16" s="59"/>
      <c r="Z16" s="62"/>
      <c r="AA16" s="14">
        <v>41244</v>
      </c>
      <c r="AB16" s="9">
        <v>5.5</v>
      </c>
      <c r="AC16" s="9">
        <v>81.5</v>
      </c>
      <c r="AD16" s="9">
        <v>2.3</v>
      </c>
      <c r="AE16" s="9">
        <v>1.31</v>
      </c>
      <c r="AF16" s="12">
        <f t="shared" si="10"/>
        <v>6</v>
      </c>
      <c r="AG16" s="13" t="str">
        <f t="shared" si="11"/>
        <v>6</v>
      </c>
      <c r="AH16" s="13" t="str">
        <f t="shared" si="12"/>
        <v>6</v>
      </c>
      <c r="AI16" s="13" t="str">
        <f t="shared" si="13"/>
        <v>6</v>
      </c>
      <c r="AJ16" s="13" t="str">
        <f t="shared" si="14"/>
        <v>6</v>
      </c>
    </row>
    <row r="17" spans="1:36" ht="18" thickBot="1" thickTop="1">
      <c r="A17" s="15" t="s">
        <v>0</v>
      </c>
      <c r="B17" s="16"/>
      <c r="C17" s="17" t="s">
        <v>1</v>
      </c>
      <c r="D17" s="18">
        <v>5.1499999999999995</v>
      </c>
      <c r="E17" s="18">
        <v>20.55</v>
      </c>
      <c r="F17" s="18">
        <v>2.5625</v>
      </c>
      <c r="G17" s="18">
        <v>1.0825</v>
      </c>
      <c r="H17" s="18">
        <f>AVERAGE(H5:H16)</f>
        <v>4.34375</v>
      </c>
      <c r="I17" s="19" t="str">
        <f>IF(D17&lt;3,"1",IF(D17&lt;5,"3",IF(D17&lt;=15,"6",IF(D17&gt;15,"10"))))</f>
        <v>6</v>
      </c>
      <c r="J17" s="20" t="str">
        <f>IF(E17&lt;20,"1",IF(E17&lt;=49,"3",IF(E17&lt;=100,"6",IF(E17&gt;100,"10"))))</f>
        <v>3</v>
      </c>
      <c r="K17" s="20" t="str">
        <f>IF(F17&gt;6.5,"1",IF(F17&gt;=4.6,"3",IF(F17&gt;=2,"6",IF(F17&gt;=0,"10"))))</f>
        <v>6</v>
      </c>
      <c r="L17" s="20" t="str">
        <f>IF(G17&lt;0.5,"1",IF(G17&lt;1,"3",IF(G17&lt;=3,"6",IF(G17&gt;=3,"10"))))</f>
        <v>6</v>
      </c>
      <c r="M17" s="15" t="s">
        <v>0</v>
      </c>
      <c r="N17" s="16"/>
      <c r="O17" s="17" t="s">
        <v>1</v>
      </c>
      <c r="P17" s="18">
        <v>5.75</v>
      </c>
      <c r="Q17" s="18">
        <v>23.0125</v>
      </c>
      <c r="R17" s="18">
        <v>2.6999999999999997</v>
      </c>
      <c r="S17" s="18">
        <v>1.3575</v>
      </c>
      <c r="T17" s="18">
        <f>AVERAGE(T5:T16)</f>
        <v>4.625</v>
      </c>
      <c r="U17" s="19" t="str">
        <f>IF(P17&lt;3,"1",IF(P17&lt;5,"3",IF(P17&lt;=15,"6",IF(P17&gt;15,"10"))))</f>
        <v>6</v>
      </c>
      <c r="V17" s="20" t="str">
        <f>IF(Q17&lt;20,"1",IF(Q17&lt;=49,"3",IF(Q17&lt;=100,"6",IF(Q17&gt;100,"10"))))</f>
        <v>3</v>
      </c>
      <c r="W17" s="20" t="str">
        <f>IF(R17&gt;6.5,"1",IF(R17&gt;=4.6,"3",IF(R17&gt;=2,"6",IF(R17&gt;=0,"10"))))</f>
        <v>6</v>
      </c>
      <c r="X17" s="20" t="str">
        <f>IF(S17&lt;0.5,"1",IF(S17&lt;1,"3",IF(S17&lt;=3,"6",IF(S17&gt;=3,"10"))))</f>
        <v>6</v>
      </c>
      <c r="Y17" s="15" t="s">
        <v>0</v>
      </c>
      <c r="Z17" s="16"/>
      <c r="AA17" s="17" t="s">
        <v>1</v>
      </c>
      <c r="AB17" s="18">
        <v>5.2250000000000005</v>
      </c>
      <c r="AC17" s="18">
        <v>29.7375</v>
      </c>
      <c r="AD17" s="18">
        <v>3.2875</v>
      </c>
      <c r="AE17" s="18">
        <v>1.43</v>
      </c>
      <c r="AF17" s="18">
        <f>AVERAGE(AF5:AF16)</f>
        <v>4.75</v>
      </c>
      <c r="AG17" s="19" t="str">
        <f>IF(AB17&lt;3,"1",IF(AB17&lt;5,"3",IF(AB17&lt;=15,"6",IF(AB17&gt;15,"10"))))</f>
        <v>6</v>
      </c>
      <c r="AH17" s="20" t="str">
        <f>IF(AC17&lt;20,"1",IF(AC17&lt;=49,"3",IF(AC17&lt;=100,"6",IF(AC17&gt;100,"10"))))</f>
        <v>3</v>
      </c>
      <c r="AI17" s="20" t="str">
        <f>IF(AD17&gt;6.5,"1",IF(AD17&gt;=4.6,"3",IF(AD17&gt;=2,"6",IF(AD17&gt;=0,"10"))))</f>
        <v>6</v>
      </c>
      <c r="AJ17" s="20" t="str">
        <f>IF(AE17&lt;0.5,"1",IF(AE17&lt;1,"3",IF(AE17&lt;=3,"6",IF(AE17&gt;=3,"10"))))</f>
        <v>6</v>
      </c>
    </row>
    <row r="18" spans="1:36" ht="17.25" thickTop="1">
      <c r="A18" s="57" t="s">
        <v>2</v>
      </c>
      <c r="B18" s="60"/>
      <c r="C18" s="8"/>
      <c r="D18" s="21"/>
      <c r="E18" s="21"/>
      <c r="F18" s="21"/>
      <c r="G18" s="21"/>
      <c r="H18" s="22"/>
      <c r="I18" s="11"/>
      <c r="J18" s="11"/>
      <c r="K18" s="11"/>
      <c r="L18" s="11"/>
      <c r="M18" s="57" t="s">
        <v>2</v>
      </c>
      <c r="N18" s="60"/>
      <c r="O18" s="8"/>
      <c r="P18" s="21"/>
      <c r="Q18" s="21"/>
      <c r="R18" s="21"/>
      <c r="S18" s="21"/>
      <c r="T18" s="22"/>
      <c r="U18" s="11"/>
      <c r="V18" s="11"/>
      <c r="W18" s="11"/>
      <c r="X18" s="11"/>
      <c r="Y18" s="57" t="s">
        <v>2</v>
      </c>
      <c r="Z18" s="60"/>
      <c r="AA18" s="8"/>
      <c r="AB18" s="21"/>
      <c r="AC18" s="21"/>
      <c r="AD18" s="21"/>
      <c r="AE18" s="21"/>
      <c r="AF18" s="22"/>
      <c r="AG18" s="11"/>
      <c r="AH18" s="11"/>
      <c r="AI18" s="11"/>
      <c r="AJ18" s="11"/>
    </row>
    <row r="19" spans="1:36" ht="16.5">
      <c r="A19" s="58"/>
      <c r="B19" s="61"/>
      <c r="C19" s="8"/>
      <c r="D19" s="23"/>
      <c r="E19" s="23"/>
      <c r="F19" s="23"/>
      <c r="G19" s="23"/>
      <c r="H19" s="24"/>
      <c r="I19" s="11"/>
      <c r="J19" s="11"/>
      <c r="K19" s="11"/>
      <c r="L19" s="11"/>
      <c r="M19" s="58"/>
      <c r="N19" s="61"/>
      <c r="O19" s="8"/>
      <c r="P19" s="23"/>
      <c r="Q19" s="23"/>
      <c r="R19" s="23"/>
      <c r="S19" s="23"/>
      <c r="T19" s="24"/>
      <c r="U19" s="11"/>
      <c r="V19" s="11"/>
      <c r="W19" s="11"/>
      <c r="X19" s="11"/>
      <c r="Y19" s="58"/>
      <c r="Z19" s="61"/>
      <c r="AA19" s="8"/>
      <c r="AB19" s="23"/>
      <c r="AC19" s="23"/>
      <c r="AD19" s="23"/>
      <c r="AE19" s="23"/>
      <c r="AF19" s="24"/>
      <c r="AG19" s="11"/>
      <c r="AH19" s="11"/>
      <c r="AI19" s="11"/>
      <c r="AJ19" s="11"/>
    </row>
    <row r="20" spans="1:36" ht="16.5">
      <c r="A20" s="58"/>
      <c r="B20" s="61"/>
      <c r="C20" s="8">
        <v>40988</v>
      </c>
      <c r="D20" s="21">
        <v>4.9</v>
      </c>
      <c r="E20" s="21">
        <v>10.3</v>
      </c>
      <c r="F20" s="21">
        <v>2.9</v>
      </c>
      <c r="G20" s="21">
        <v>0.7</v>
      </c>
      <c r="H20" s="12">
        <f aca="true" t="shared" si="15" ref="H20:H28">(I20+J20+K20+L20)/4</f>
        <v>3.25</v>
      </c>
      <c r="I20" s="13" t="str">
        <f aca="true" t="shared" si="16" ref="I20:I28">IF(D20&lt;=3,"1",IF(D20&lt;5,"3",IF(D20&lt;=15,"6",IF(D20&gt;15,"10"))))</f>
        <v>3</v>
      </c>
      <c r="J20" s="13" t="str">
        <f aca="true" t="shared" si="17" ref="J20:J28">IF(E20&lt;=20,"1",IF(E20&lt;=49,"3",IF(E20&lt;=100,"6",IF(E20&gt;100,"10"))))</f>
        <v>1</v>
      </c>
      <c r="K20" s="13" t="str">
        <f aca="true" t="shared" si="18" ref="K20:K28">IF(F20&gt;=6.5,"1",IF(F20&gt;=4.6,"3",IF(F20&gt;=2,"6",IF(F20&gt;=0,"10"))))</f>
        <v>6</v>
      </c>
      <c r="L20" s="13" t="str">
        <f aca="true" t="shared" si="19" ref="L20:L28">IF(G20&lt;=0.5,"1",IF(G20&lt;1,"3",IF(G20&lt;=3,"6",IF(G20&gt;=3,"10"))))</f>
        <v>3</v>
      </c>
      <c r="M20" s="58"/>
      <c r="N20" s="61"/>
      <c r="O20" s="8">
        <v>40988</v>
      </c>
      <c r="P20" s="21">
        <v>6.2</v>
      </c>
      <c r="Q20" s="21">
        <v>8</v>
      </c>
      <c r="R20" s="21">
        <v>2.6</v>
      </c>
      <c r="S20" s="21">
        <v>1.96</v>
      </c>
      <c r="T20" s="12">
        <f aca="true" t="shared" si="20" ref="T20:T28">(U20+V20+W20+X20)/4</f>
        <v>4.75</v>
      </c>
      <c r="U20" s="13" t="str">
        <f aca="true" t="shared" si="21" ref="U20:U28">IF(P20&lt;=3,"1",IF(P20&lt;5,"3",IF(P20&lt;=15,"6",IF(P20&gt;15,"10"))))</f>
        <v>6</v>
      </c>
      <c r="V20" s="13" t="str">
        <f aca="true" t="shared" si="22" ref="V20:V28">IF(Q20&lt;=20,"1",IF(Q20&lt;=49,"3",IF(Q20&lt;=100,"6",IF(Q20&gt;100,"10"))))</f>
        <v>1</v>
      </c>
      <c r="W20" s="13" t="str">
        <f aca="true" t="shared" si="23" ref="W20:W28">IF(R20&gt;=6.5,"1",IF(R20&gt;=4.6,"3",IF(R20&gt;=2,"6",IF(R20&gt;=0,"10"))))</f>
        <v>6</v>
      </c>
      <c r="X20" s="13" t="str">
        <f aca="true" t="shared" si="24" ref="X20:X28">IF(S20&lt;=0.5,"1",IF(S20&lt;1,"3",IF(S20&lt;=3,"6",IF(S20&gt;=3,"10"))))</f>
        <v>6</v>
      </c>
      <c r="Y20" s="58"/>
      <c r="Z20" s="61"/>
      <c r="AA20" s="8">
        <v>40988</v>
      </c>
      <c r="AB20" s="21">
        <v>4.7</v>
      </c>
      <c r="AC20" s="21">
        <v>7</v>
      </c>
      <c r="AD20" s="21">
        <v>2.8</v>
      </c>
      <c r="AE20" s="21">
        <v>1.27</v>
      </c>
      <c r="AF20" s="12">
        <f aca="true" t="shared" si="25" ref="AF20:AF28">(AG20+AH20+AI20+AJ20)/4</f>
        <v>4</v>
      </c>
      <c r="AG20" s="13" t="str">
        <f aca="true" t="shared" si="26" ref="AG20:AG28">IF(AB20&lt;=3,"1",IF(AB20&lt;5,"3",IF(AB20&lt;=15,"6",IF(AB20&gt;15,"10"))))</f>
        <v>3</v>
      </c>
      <c r="AH20" s="13" t="str">
        <f aca="true" t="shared" si="27" ref="AH20:AH28">IF(AC20&lt;=20,"1",IF(AC20&lt;=49,"3",IF(AC20&lt;=100,"6",IF(AC20&gt;100,"10"))))</f>
        <v>1</v>
      </c>
      <c r="AI20" s="13" t="str">
        <f aca="true" t="shared" si="28" ref="AI20:AI28">IF(AD20&gt;=6.5,"1",IF(AD20&gt;=4.6,"3",IF(AD20&gt;=2,"6",IF(AD20&gt;=0,"10"))))</f>
        <v>6</v>
      </c>
      <c r="AJ20" s="13" t="str">
        <f aca="true" t="shared" si="29" ref="AJ20:AJ28">IF(AE20&lt;=0.5,"1",IF(AE20&lt;1,"3",IF(AE20&lt;=3,"6",IF(AE20&gt;=3,"10"))))</f>
        <v>6</v>
      </c>
    </row>
    <row r="21" spans="1:36" ht="16.5">
      <c r="A21" s="58"/>
      <c r="B21" s="61"/>
      <c r="C21" s="8">
        <v>41017</v>
      </c>
      <c r="D21" s="21">
        <v>5.1</v>
      </c>
      <c r="E21" s="21">
        <v>10.8</v>
      </c>
      <c r="F21" s="21">
        <v>2.2</v>
      </c>
      <c r="G21" s="21">
        <v>2.79</v>
      </c>
      <c r="H21" s="12">
        <f t="shared" si="15"/>
        <v>4.75</v>
      </c>
      <c r="I21" s="13" t="str">
        <f t="shared" si="16"/>
        <v>6</v>
      </c>
      <c r="J21" s="13" t="str">
        <f t="shared" si="17"/>
        <v>1</v>
      </c>
      <c r="K21" s="13" t="str">
        <f t="shared" si="18"/>
        <v>6</v>
      </c>
      <c r="L21" s="13" t="str">
        <f t="shared" si="19"/>
        <v>6</v>
      </c>
      <c r="M21" s="58"/>
      <c r="N21" s="61"/>
      <c r="O21" s="8">
        <v>41017</v>
      </c>
      <c r="P21" s="21">
        <v>3.3</v>
      </c>
      <c r="Q21" s="21">
        <v>7.8</v>
      </c>
      <c r="R21" s="21">
        <v>2.4</v>
      </c>
      <c r="S21" s="21">
        <v>2.55</v>
      </c>
      <c r="T21" s="12">
        <f t="shared" si="20"/>
        <v>4</v>
      </c>
      <c r="U21" s="13" t="str">
        <f t="shared" si="21"/>
        <v>3</v>
      </c>
      <c r="V21" s="13" t="str">
        <f t="shared" si="22"/>
        <v>1</v>
      </c>
      <c r="W21" s="13" t="str">
        <f t="shared" si="23"/>
        <v>6</v>
      </c>
      <c r="X21" s="13" t="str">
        <f t="shared" si="24"/>
        <v>6</v>
      </c>
      <c r="Y21" s="58"/>
      <c r="Z21" s="61"/>
      <c r="AA21" s="8">
        <v>41017</v>
      </c>
      <c r="AB21" s="21">
        <v>3.2</v>
      </c>
      <c r="AC21" s="21">
        <v>6.2</v>
      </c>
      <c r="AD21" s="21">
        <v>1.9</v>
      </c>
      <c r="AE21" s="21">
        <v>2.06</v>
      </c>
      <c r="AF21" s="12">
        <f t="shared" si="25"/>
        <v>5</v>
      </c>
      <c r="AG21" s="13" t="str">
        <f t="shared" si="26"/>
        <v>3</v>
      </c>
      <c r="AH21" s="13" t="str">
        <f t="shared" si="27"/>
        <v>1</v>
      </c>
      <c r="AI21" s="13" t="str">
        <f t="shared" si="28"/>
        <v>10</v>
      </c>
      <c r="AJ21" s="13" t="str">
        <f t="shared" si="29"/>
        <v>6</v>
      </c>
    </row>
    <row r="22" spans="1:36" ht="16.5">
      <c r="A22" s="58"/>
      <c r="B22" s="61"/>
      <c r="C22" s="8">
        <v>41044</v>
      </c>
      <c r="D22" s="21">
        <v>3.9</v>
      </c>
      <c r="E22" s="21">
        <v>10.7</v>
      </c>
      <c r="F22" s="21">
        <v>5.7</v>
      </c>
      <c r="G22" s="21">
        <v>0.46</v>
      </c>
      <c r="H22" s="12">
        <f t="shared" si="15"/>
        <v>2</v>
      </c>
      <c r="I22" s="13" t="str">
        <f t="shared" si="16"/>
        <v>3</v>
      </c>
      <c r="J22" s="13" t="str">
        <f t="shared" si="17"/>
        <v>1</v>
      </c>
      <c r="K22" s="13" t="str">
        <f t="shared" si="18"/>
        <v>3</v>
      </c>
      <c r="L22" s="13" t="str">
        <f t="shared" si="19"/>
        <v>1</v>
      </c>
      <c r="M22" s="58"/>
      <c r="N22" s="61"/>
      <c r="O22" s="8">
        <v>41044</v>
      </c>
      <c r="P22" s="21">
        <v>5.5</v>
      </c>
      <c r="Q22" s="21">
        <v>12.2</v>
      </c>
      <c r="R22" s="21">
        <v>7</v>
      </c>
      <c r="S22" s="21">
        <v>0.43</v>
      </c>
      <c r="T22" s="12">
        <f t="shared" si="20"/>
        <v>2.25</v>
      </c>
      <c r="U22" s="13" t="str">
        <f t="shared" si="21"/>
        <v>6</v>
      </c>
      <c r="V22" s="13" t="str">
        <f t="shared" si="22"/>
        <v>1</v>
      </c>
      <c r="W22" s="13" t="str">
        <f t="shared" si="23"/>
        <v>1</v>
      </c>
      <c r="X22" s="13" t="str">
        <f t="shared" si="24"/>
        <v>1</v>
      </c>
      <c r="Y22" s="58"/>
      <c r="Z22" s="61"/>
      <c r="AA22" s="8">
        <v>41044</v>
      </c>
      <c r="AB22" s="21">
        <v>3.6</v>
      </c>
      <c r="AC22" s="21">
        <v>7</v>
      </c>
      <c r="AD22" s="21">
        <v>5.3</v>
      </c>
      <c r="AE22" s="21">
        <v>0.31</v>
      </c>
      <c r="AF22" s="12">
        <f t="shared" si="25"/>
        <v>2</v>
      </c>
      <c r="AG22" s="13" t="str">
        <f t="shared" si="26"/>
        <v>3</v>
      </c>
      <c r="AH22" s="13" t="str">
        <f t="shared" si="27"/>
        <v>1</v>
      </c>
      <c r="AI22" s="13" t="str">
        <f t="shared" si="28"/>
        <v>3</v>
      </c>
      <c r="AJ22" s="13" t="str">
        <f t="shared" si="29"/>
        <v>1</v>
      </c>
    </row>
    <row r="23" spans="1:36" ht="16.5">
      <c r="A23" s="58"/>
      <c r="B23" s="61"/>
      <c r="C23" s="8">
        <v>41086</v>
      </c>
      <c r="D23" s="21">
        <v>6.3</v>
      </c>
      <c r="E23" s="21">
        <v>13</v>
      </c>
      <c r="F23" s="21">
        <v>5.9</v>
      </c>
      <c r="G23" s="21">
        <v>1.17</v>
      </c>
      <c r="H23" s="12">
        <f t="shared" si="15"/>
        <v>4</v>
      </c>
      <c r="I23" s="13" t="str">
        <f t="shared" si="16"/>
        <v>6</v>
      </c>
      <c r="J23" s="13" t="str">
        <f t="shared" si="17"/>
        <v>1</v>
      </c>
      <c r="K23" s="13" t="str">
        <f t="shared" si="18"/>
        <v>3</v>
      </c>
      <c r="L23" s="13" t="str">
        <f t="shared" si="19"/>
        <v>6</v>
      </c>
      <c r="M23" s="58"/>
      <c r="N23" s="61"/>
      <c r="O23" s="8">
        <v>41086</v>
      </c>
      <c r="P23" s="21">
        <v>6.8</v>
      </c>
      <c r="Q23" s="21">
        <v>20.8</v>
      </c>
      <c r="R23" s="21">
        <v>7.8</v>
      </c>
      <c r="S23" s="21">
        <v>2.89</v>
      </c>
      <c r="T23" s="12">
        <f t="shared" si="20"/>
        <v>4</v>
      </c>
      <c r="U23" s="13" t="str">
        <f t="shared" si="21"/>
        <v>6</v>
      </c>
      <c r="V23" s="13" t="str">
        <f t="shared" si="22"/>
        <v>3</v>
      </c>
      <c r="W23" s="13" t="str">
        <f t="shared" si="23"/>
        <v>1</v>
      </c>
      <c r="X23" s="13" t="str">
        <f t="shared" si="24"/>
        <v>6</v>
      </c>
      <c r="Y23" s="58"/>
      <c r="Z23" s="61"/>
      <c r="AA23" s="8">
        <v>41086</v>
      </c>
      <c r="AB23" s="21">
        <v>8.8</v>
      </c>
      <c r="AC23" s="21">
        <v>21</v>
      </c>
      <c r="AD23" s="21">
        <v>8.6</v>
      </c>
      <c r="AE23" s="21">
        <v>1.26</v>
      </c>
      <c r="AF23" s="12">
        <f t="shared" si="25"/>
        <v>4</v>
      </c>
      <c r="AG23" s="13" t="str">
        <f t="shared" si="26"/>
        <v>6</v>
      </c>
      <c r="AH23" s="13" t="str">
        <f t="shared" si="27"/>
        <v>3</v>
      </c>
      <c r="AI23" s="13" t="str">
        <f t="shared" si="28"/>
        <v>1</v>
      </c>
      <c r="AJ23" s="13" t="str">
        <f t="shared" si="29"/>
        <v>6</v>
      </c>
    </row>
    <row r="24" spans="1:36" ht="16.5">
      <c r="A24" s="58"/>
      <c r="B24" s="61"/>
      <c r="C24" s="14">
        <v>41101</v>
      </c>
      <c r="D24" s="21">
        <v>3.5</v>
      </c>
      <c r="E24" s="21">
        <v>10.8</v>
      </c>
      <c r="F24" s="21">
        <v>3.94</v>
      </c>
      <c r="G24" s="21">
        <v>0.83</v>
      </c>
      <c r="H24" s="12">
        <f t="shared" si="15"/>
        <v>3.25</v>
      </c>
      <c r="I24" s="13" t="str">
        <f t="shared" si="16"/>
        <v>3</v>
      </c>
      <c r="J24" s="13" t="str">
        <f t="shared" si="17"/>
        <v>1</v>
      </c>
      <c r="K24" s="13" t="str">
        <f t="shared" si="18"/>
        <v>6</v>
      </c>
      <c r="L24" s="13" t="str">
        <f t="shared" si="19"/>
        <v>3</v>
      </c>
      <c r="M24" s="58"/>
      <c r="N24" s="61"/>
      <c r="O24" s="14">
        <v>41101</v>
      </c>
      <c r="P24" s="21">
        <v>5.1</v>
      </c>
      <c r="Q24" s="21">
        <v>9</v>
      </c>
      <c r="R24" s="21">
        <v>7.5</v>
      </c>
      <c r="S24" s="21">
        <v>1.32</v>
      </c>
      <c r="T24" s="12">
        <f t="shared" si="20"/>
        <v>3.5</v>
      </c>
      <c r="U24" s="13" t="str">
        <f t="shared" si="21"/>
        <v>6</v>
      </c>
      <c r="V24" s="13" t="str">
        <f t="shared" si="22"/>
        <v>1</v>
      </c>
      <c r="W24" s="13" t="str">
        <f t="shared" si="23"/>
        <v>1</v>
      </c>
      <c r="X24" s="13" t="str">
        <f t="shared" si="24"/>
        <v>6</v>
      </c>
      <c r="Y24" s="58"/>
      <c r="Z24" s="61"/>
      <c r="AA24" s="14">
        <v>41101</v>
      </c>
      <c r="AB24" s="21">
        <v>5</v>
      </c>
      <c r="AC24" s="21">
        <v>9.5</v>
      </c>
      <c r="AD24" s="21">
        <v>5.6</v>
      </c>
      <c r="AE24" s="21">
        <v>0.28</v>
      </c>
      <c r="AF24" s="12">
        <f t="shared" si="25"/>
        <v>2.75</v>
      </c>
      <c r="AG24" s="13" t="str">
        <f t="shared" si="26"/>
        <v>6</v>
      </c>
      <c r="AH24" s="13" t="str">
        <f t="shared" si="27"/>
        <v>1</v>
      </c>
      <c r="AI24" s="13" t="str">
        <f t="shared" si="28"/>
        <v>3</v>
      </c>
      <c r="AJ24" s="13" t="str">
        <f t="shared" si="29"/>
        <v>1</v>
      </c>
    </row>
    <row r="25" spans="1:36" ht="16.5">
      <c r="A25" s="58"/>
      <c r="B25" s="61"/>
      <c r="C25" s="14">
        <v>41129</v>
      </c>
      <c r="D25" s="21">
        <v>5.5</v>
      </c>
      <c r="E25" s="21">
        <v>12.5</v>
      </c>
      <c r="F25" s="21">
        <v>2.5</v>
      </c>
      <c r="G25" s="21">
        <v>2.07</v>
      </c>
      <c r="H25" s="12">
        <f t="shared" si="15"/>
        <v>4.75</v>
      </c>
      <c r="I25" s="13" t="str">
        <f t="shared" si="16"/>
        <v>6</v>
      </c>
      <c r="J25" s="13" t="str">
        <f t="shared" si="17"/>
        <v>1</v>
      </c>
      <c r="K25" s="13" t="str">
        <f t="shared" si="18"/>
        <v>6</v>
      </c>
      <c r="L25" s="13" t="str">
        <f t="shared" si="19"/>
        <v>6</v>
      </c>
      <c r="M25" s="58"/>
      <c r="N25" s="61"/>
      <c r="O25" s="14">
        <v>41129</v>
      </c>
      <c r="P25" s="21">
        <v>4.7</v>
      </c>
      <c r="Q25" s="21">
        <v>13.9</v>
      </c>
      <c r="R25" s="21">
        <v>2.3</v>
      </c>
      <c r="S25" s="21">
        <v>2.52</v>
      </c>
      <c r="T25" s="12">
        <f t="shared" si="20"/>
        <v>4</v>
      </c>
      <c r="U25" s="13" t="str">
        <f t="shared" si="21"/>
        <v>3</v>
      </c>
      <c r="V25" s="13" t="str">
        <f t="shared" si="22"/>
        <v>1</v>
      </c>
      <c r="W25" s="13" t="str">
        <f t="shared" si="23"/>
        <v>6</v>
      </c>
      <c r="X25" s="13" t="str">
        <f t="shared" si="24"/>
        <v>6</v>
      </c>
      <c r="Y25" s="58"/>
      <c r="Z25" s="61"/>
      <c r="AA25" s="14">
        <v>41129</v>
      </c>
      <c r="AB25" s="21">
        <v>4</v>
      </c>
      <c r="AC25" s="21">
        <v>14</v>
      </c>
      <c r="AD25" s="21">
        <v>2.3</v>
      </c>
      <c r="AE25" s="21">
        <v>2.95</v>
      </c>
      <c r="AF25" s="12">
        <f t="shared" si="25"/>
        <v>4</v>
      </c>
      <c r="AG25" s="13" t="str">
        <f t="shared" si="26"/>
        <v>3</v>
      </c>
      <c r="AH25" s="13" t="str">
        <f t="shared" si="27"/>
        <v>1</v>
      </c>
      <c r="AI25" s="13" t="str">
        <f t="shared" si="28"/>
        <v>6</v>
      </c>
      <c r="AJ25" s="13" t="str">
        <f t="shared" si="29"/>
        <v>6</v>
      </c>
    </row>
    <row r="26" spans="1:36" ht="16.5">
      <c r="A26" s="58"/>
      <c r="B26" s="61"/>
      <c r="C26" s="14">
        <v>41157</v>
      </c>
      <c r="D26" s="21">
        <v>5.3</v>
      </c>
      <c r="E26" s="21">
        <v>44.1</v>
      </c>
      <c r="F26" s="21">
        <v>4.8</v>
      </c>
      <c r="G26" s="21">
        <v>1.29</v>
      </c>
      <c r="H26" s="12">
        <f t="shared" si="15"/>
        <v>4.5</v>
      </c>
      <c r="I26" s="13" t="str">
        <f t="shared" si="16"/>
        <v>6</v>
      </c>
      <c r="J26" s="13" t="str">
        <f t="shared" si="17"/>
        <v>3</v>
      </c>
      <c r="K26" s="13" t="str">
        <f t="shared" si="18"/>
        <v>3</v>
      </c>
      <c r="L26" s="13" t="str">
        <f t="shared" si="19"/>
        <v>6</v>
      </c>
      <c r="M26" s="58"/>
      <c r="N26" s="61"/>
      <c r="O26" s="14">
        <v>41157</v>
      </c>
      <c r="P26" s="21">
        <v>7</v>
      </c>
      <c r="Q26" s="21">
        <v>57.3</v>
      </c>
      <c r="R26" s="21">
        <v>4.7</v>
      </c>
      <c r="S26" s="21">
        <v>1.64</v>
      </c>
      <c r="T26" s="12">
        <f t="shared" si="20"/>
        <v>5.25</v>
      </c>
      <c r="U26" s="13" t="str">
        <f t="shared" si="21"/>
        <v>6</v>
      </c>
      <c r="V26" s="13" t="str">
        <f t="shared" si="22"/>
        <v>6</v>
      </c>
      <c r="W26" s="13" t="str">
        <f t="shared" si="23"/>
        <v>3</v>
      </c>
      <c r="X26" s="13" t="str">
        <f t="shared" si="24"/>
        <v>6</v>
      </c>
      <c r="Y26" s="58"/>
      <c r="Z26" s="61"/>
      <c r="AA26" s="14">
        <v>41157</v>
      </c>
      <c r="AB26" s="21">
        <v>8.3</v>
      </c>
      <c r="AC26" s="21">
        <v>54.3</v>
      </c>
      <c r="AD26" s="21">
        <v>5.6</v>
      </c>
      <c r="AE26" s="21">
        <v>1.9</v>
      </c>
      <c r="AF26" s="12">
        <f t="shared" si="25"/>
        <v>5.25</v>
      </c>
      <c r="AG26" s="13" t="str">
        <f t="shared" si="26"/>
        <v>6</v>
      </c>
      <c r="AH26" s="13" t="str">
        <f t="shared" si="27"/>
        <v>6</v>
      </c>
      <c r="AI26" s="13" t="str">
        <f t="shared" si="28"/>
        <v>3</v>
      </c>
      <c r="AJ26" s="13" t="str">
        <f t="shared" si="29"/>
        <v>6</v>
      </c>
    </row>
    <row r="27" spans="1:36" ht="16.5">
      <c r="A27" s="58"/>
      <c r="B27" s="61"/>
      <c r="C27" s="14">
        <v>41184</v>
      </c>
      <c r="D27" s="21">
        <v>5.4</v>
      </c>
      <c r="E27" s="21">
        <v>33</v>
      </c>
      <c r="F27" s="21">
        <v>3.9</v>
      </c>
      <c r="G27" s="21">
        <v>0.91</v>
      </c>
      <c r="H27" s="12">
        <f t="shared" si="15"/>
        <v>4.5</v>
      </c>
      <c r="I27" s="13" t="str">
        <f t="shared" si="16"/>
        <v>6</v>
      </c>
      <c r="J27" s="13" t="str">
        <f t="shared" si="17"/>
        <v>3</v>
      </c>
      <c r="K27" s="13" t="str">
        <f t="shared" si="18"/>
        <v>6</v>
      </c>
      <c r="L27" s="13" t="str">
        <f t="shared" si="19"/>
        <v>3</v>
      </c>
      <c r="M27" s="58"/>
      <c r="N27" s="61"/>
      <c r="O27" s="14">
        <v>41184</v>
      </c>
      <c r="P27" s="21">
        <v>4.1</v>
      </c>
      <c r="Q27" s="21">
        <v>39.6</v>
      </c>
      <c r="R27" s="21">
        <v>4</v>
      </c>
      <c r="S27" s="21">
        <v>1.69</v>
      </c>
      <c r="T27" s="12">
        <f t="shared" si="20"/>
        <v>4.5</v>
      </c>
      <c r="U27" s="13" t="str">
        <f t="shared" si="21"/>
        <v>3</v>
      </c>
      <c r="V27" s="13" t="str">
        <f t="shared" si="22"/>
        <v>3</v>
      </c>
      <c r="W27" s="13" t="str">
        <f t="shared" si="23"/>
        <v>6</v>
      </c>
      <c r="X27" s="13" t="str">
        <f t="shared" si="24"/>
        <v>6</v>
      </c>
      <c r="Y27" s="58"/>
      <c r="Z27" s="61"/>
      <c r="AA27" s="14">
        <v>41184</v>
      </c>
      <c r="AB27" s="21">
        <v>4.3</v>
      </c>
      <c r="AC27" s="21">
        <v>40.6</v>
      </c>
      <c r="AD27" s="21">
        <v>5.5</v>
      </c>
      <c r="AE27" s="21">
        <v>0.7</v>
      </c>
      <c r="AF27" s="12">
        <f t="shared" si="25"/>
        <v>3</v>
      </c>
      <c r="AG27" s="13" t="str">
        <f t="shared" si="26"/>
        <v>3</v>
      </c>
      <c r="AH27" s="13" t="str">
        <f t="shared" si="27"/>
        <v>3</v>
      </c>
      <c r="AI27" s="13" t="str">
        <f t="shared" si="28"/>
        <v>3</v>
      </c>
      <c r="AJ27" s="13" t="str">
        <f t="shared" si="29"/>
        <v>3</v>
      </c>
    </row>
    <row r="28" spans="1:36" ht="16.5">
      <c r="A28" s="58"/>
      <c r="B28" s="61"/>
      <c r="C28" s="14">
        <v>41214</v>
      </c>
      <c r="D28" s="21">
        <v>3.9</v>
      </c>
      <c r="E28" s="21">
        <v>2.6</v>
      </c>
      <c r="F28" s="21">
        <v>4.9</v>
      </c>
      <c r="G28" s="21">
        <v>1.59</v>
      </c>
      <c r="H28" s="12">
        <f t="shared" si="15"/>
        <v>3.25</v>
      </c>
      <c r="I28" s="13" t="str">
        <f t="shared" si="16"/>
        <v>3</v>
      </c>
      <c r="J28" s="13" t="str">
        <f t="shared" si="17"/>
        <v>1</v>
      </c>
      <c r="K28" s="13" t="str">
        <f t="shared" si="18"/>
        <v>3</v>
      </c>
      <c r="L28" s="13" t="str">
        <f t="shared" si="19"/>
        <v>6</v>
      </c>
      <c r="M28" s="58"/>
      <c r="N28" s="61"/>
      <c r="O28" s="14">
        <v>41214</v>
      </c>
      <c r="P28" s="21">
        <v>2.6</v>
      </c>
      <c r="Q28" s="21">
        <v>3.8</v>
      </c>
      <c r="R28" s="21">
        <v>4.6</v>
      </c>
      <c r="S28" s="21">
        <v>1.41</v>
      </c>
      <c r="T28" s="12">
        <f t="shared" si="20"/>
        <v>2.75</v>
      </c>
      <c r="U28" s="13" t="str">
        <f t="shared" si="21"/>
        <v>1</v>
      </c>
      <c r="V28" s="13" t="str">
        <f t="shared" si="22"/>
        <v>1</v>
      </c>
      <c r="W28" s="13" t="str">
        <f t="shared" si="23"/>
        <v>3</v>
      </c>
      <c r="X28" s="13" t="str">
        <f t="shared" si="24"/>
        <v>6</v>
      </c>
      <c r="Y28" s="58"/>
      <c r="Z28" s="61"/>
      <c r="AA28" s="14">
        <v>41214</v>
      </c>
      <c r="AB28" s="21">
        <v>2.6</v>
      </c>
      <c r="AC28" s="21">
        <v>6.1</v>
      </c>
      <c r="AD28" s="21">
        <v>4.3</v>
      </c>
      <c r="AE28" s="21">
        <v>0.97</v>
      </c>
      <c r="AF28" s="12">
        <f t="shared" si="25"/>
        <v>2.75</v>
      </c>
      <c r="AG28" s="13" t="str">
        <f t="shared" si="26"/>
        <v>1</v>
      </c>
      <c r="AH28" s="13" t="str">
        <f t="shared" si="27"/>
        <v>1</v>
      </c>
      <c r="AI28" s="13" t="str">
        <f t="shared" si="28"/>
        <v>6</v>
      </c>
      <c r="AJ28" s="13" t="str">
        <f t="shared" si="29"/>
        <v>3</v>
      </c>
    </row>
    <row r="29" spans="1:36" ht="17.25" thickBot="1">
      <c r="A29" s="59"/>
      <c r="B29" s="62"/>
      <c r="C29" s="25"/>
      <c r="D29" s="21"/>
      <c r="E29" s="21"/>
      <c r="F29" s="21"/>
      <c r="G29" s="21"/>
      <c r="H29" s="22"/>
      <c r="I29" s="11"/>
      <c r="J29" s="11"/>
      <c r="K29" s="11"/>
      <c r="L29" s="11"/>
      <c r="M29" s="59"/>
      <c r="N29" s="62"/>
      <c r="O29" s="25"/>
      <c r="P29" s="21"/>
      <c r="Q29" s="21"/>
      <c r="R29" s="21"/>
      <c r="S29" s="21"/>
      <c r="T29" s="22"/>
      <c r="U29" s="11"/>
      <c r="V29" s="11"/>
      <c r="W29" s="11"/>
      <c r="X29" s="11"/>
      <c r="Y29" s="59"/>
      <c r="Z29" s="62"/>
      <c r="AA29" s="25"/>
      <c r="AB29" s="21"/>
      <c r="AC29" s="21"/>
      <c r="AD29" s="21"/>
      <c r="AE29" s="21"/>
      <c r="AF29" s="22"/>
      <c r="AG29" s="11"/>
      <c r="AH29" s="11"/>
      <c r="AI29" s="11"/>
      <c r="AJ29" s="11"/>
    </row>
    <row r="30" spans="1:36" ht="18" thickBot="1" thickTop="1">
      <c r="A30" s="15" t="s">
        <v>2</v>
      </c>
      <c r="B30" s="16"/>
      <c r="C30" s="17" t="s">
        <v>1</v>
      </c>
      <c r="D30" s="26">
        <v>4.866666666666666</v>
      </c>
      <c r="E30" s="26">
        <v>16.42222222222222</v>
      </c>
      <c r="F30" s="26">
        <v>4.082222222222223</v>
      </c>
      <c r="G30" s="26">
        <v>1.3122222222222222</v>
      </c>
      <c r="H30" s="18">
        <f>AVERAGE(H18:H29)</f>
        <v>3.8055555555555554</v>
      </c>
      <c r="I30" s="19" t="str">
        <f>IF(D30&lt;3,"1",IF(D30&lt;5,"3",IF(D30&lt;=15,"6",IF(D30&gt;15,"10"))))</f>
        <v>3</v>
      </c>
      <c r="J30" s="20" t="str">
        <f>IF(E30&lt;20,"1",IF(E30&lt;=49,"3",IF(E30&lt;=100,"6",IF(E30&gt;100,"10"))))</f>
        <v>1</v>
      </c>
      <c r="K30" s="20" t="str">
        <f>IF(F30&gt;6.5,"1",IF(F30&gt;=4.6,"3",IF(F30&gt;=2,"6",IF(F30&gt;=0,"10"))))</f>
        <v>6</v>
      </c>
      <c r="L30" s="20" t="str">
        <f>IF(G30&lt;0.5,"1",IF(G30&lt;1,"3",IF(G30&lt;=3,"6",IF(G30&gt;=3,"10"))))</f>
        <v>6</v>
      </c>
      <c r="M30" s="15" t="s">
        <v>2</v>
      </c>
      <c r="N30" s="16"/>
      <c r="O30" s="17" t="s">
        <v>1</v>
      </c>
      <c r="P30" s="26">
        <v>5.033333333333333</v>
      </c>
      <c r="Q30" s="26">
        <v>19.155555555555555</v>
      </c>
      <c r="R30" s="26">
        <v>4.7666666666666675</v>
      </c>
      <c r="S30" s="26">
        <v>1.8233333333333333</v>
      </c>
      <c r="T30" s="18">
        <f>AVERAGE(T18:T29)</f>
        <v>3.888888888888889</v>
      </c>
      <c r="U30" s="19" t="str">
        <f>IF(P30&lt;3,"1",IF(P30&lt;5,"3",IF(P30&lt;=15,"6",IF(P30&gt;15,"10"))))</f>
        <v>6</v>
      </c>
      <c r="V30" s="20" t="str">
        <f>IF(Q30&lt;20,"1",IF(Q30&lt;=49,"3",IF(Q30&lt;=100,"6",IF(Q30&gt;100,"10"))))</f>
        <v>1</v>
      </c>
      <c r="W30" s="20" t="str">
        <f>IF(R30&gt;6.5,"1",IF(R30&gt;=4.6,"3",IF(R30&gt;=2,"6",IF(R30&gt;=0,"10"))))</f>
        <v>3</v>
      </c>
      <c r="X30" s="20" t="str">
        <f>IF(S30&lt;0.5,"1",IF(S30&lt;1,"3",IF(S30&lt;=3,"6",IF(S30&gt;=3,"10"))))</f>
        <v>6</v>
      </c>
      <c r="Y30" s="15" t="s">
        <v>2</v>
      </c>
      <c r="Z30" s="16"/>
      <c r="AA30" s="17" t="s">
        <v>1</v>
      </c>
      <c r="AB30" s="26">
        <v>4.944444444444445</v>
      </c>
      <c r="AC30" s="26">
        <v>18.41111111111111</v>
      </c>
      <c r="AD30" s="26">
        <v>4.655555555555555</v>
      </c>
      <c r="AE30" s="26">
        <v>1.3</v>
      </c>
      <c r="AF30" s="18">
        <f>AVERAGE(AF18:AF29)</f>
        <v>3.638888888888889</v>
      </c>
      <c r="AG30" s="19" t="str">
        <f>IF(AB30&lt;3,"1",IF(AB30&lt;5,"3",IF(AB30&lt;=15,"6",IF(AB30&gt;15,"10"))))</f>
        <v>3</v>
      </c>
      <c r="AH30" s="20" t="str">
        <f>IF(AC30&lt;20,"1",IF(AC30&lt;=49,"3",IF(AC30&lt;=100,"6",IF(AC30&gt;100,"10"))))</f>
        <v>1</v>
      </c>
      <c r="AI30" s="20" t="str">
        <f>IF(AD30&gt;6.5,"1",IF(AD30&gt;=4.6,"3",IF(AD30&gt;=2,"6",IF(AD30&gt;=0,"10"))))</f>
        <v>3</v>
      </c>
      <c r="AJ30" s="20" t="str">
        <f>IF(AE30&lt;0.5,"1",IF(AE30&lt;1,"3",IF(AE30&lt;=3,"6",IF(AE30&gt;=3,"10"))))</f>
        <v>6</v>
      </c>
    </row>
    <row r="31" spans="1:36" ht="17.25" thickTop="1">
      <c r="A31" s="57" t="s">
        <v>3</v>
      </c>
      <c r="B31" s="60"/>
      <c r="C31" s="14">
        <v>41299</v>
      </c>
      <c r="D31" s="21">
        <v>7.9</v>
      </c>
      <c r="E31" s="21">
        <v>30.6</v>
      </c>
      <c r="F31" s="21">
        <v>6.5</v>
      </c>
      <c r="G31" s="21">
        <v>1.38</v>
      </c>
      <c r="H31" s="12">
        <f aca="true" t="shared" si="30" ref="H31:H42">(I31+J31+K31+L31)/4</f>
        <v>4</v>
      </c>
      <c r="I31" s="13" t="str">
        <f aca="true" t="shared" si="31" ref="I31:I42">IF(D31&lt;=3,"1",IF(D31&lt;5,"3",IF(D31&lt;=15,"6",IF(D31&gt;15,"10"))))</f>
        <v>6</v>
      </c>
      <c r="J31" s="13" t="str">
        <f aca="true" t="shared" si="32" ref="J31:J42">IF(E31&lt;=20,"1",IF(E31&lt;=49,"3",IF(E31&lt;=100,"6",IF(E31&gt;100,"10"))))</f>
        <v>3</v>
      </c>
      <c r="K31" s="13" t="str">
        <f aca="true" t="shared" si="33" ref="K31:K42">IF(F31&gt;=6.5,"1",IF(F31&gt;=4.6,"3",IF(F31&gt;=2,"6",IF(F31&gt;=0,"10"))))</f>
        <v>1</v>
      </c>
      <c r="L31" s="13" t="str">
        <f aca="true" t="shared" si="34" ref="L31:L42">IF(G31&lt;=0.5,"1",IF(G31&lt;1,"3",IF(G31&lt;=3,"6",IF(G31&gt;=3,"10"))))</f>
        <v>6</v>
      </c>
      <c r="M31" s="57" t="s">
        <v>3</v>
      </c>
      <c r="N31" s="60"/>
      <c r="O31" s="14">
        <v>41299</v>
      </c>
      <c r="P31" s="21">
        <v>6.5</v>
      </c>
      <c r="Q31" s="21">
        <v>32.8</v>
      </c>
      <c r="R31" s="21">
        <v>8.7</v>
      </c>
      <c r="S31" s="21">
        <v>1.31</v>
      </c>
      <c r="T31" s="12">
        <f aca="true" t="shared" si="35" ref="T31:T42">(U31+V31+W31+X31)/4</f>
        <v>4</v>
      </c>
      <c r="U31" s="13" t="str">
        <f aca="true" t="shared" si="36" ref="U31:U42">IF(P31&lt;=3,"1",IF(P31&lt;5,"3",IF(P31&lt;=15,"6",IF(P31&gt;15,"10"))))</f>
        <v>6</v>
      </c>
      <c r="V31" s="13" t="str">
        <f aca="true" t="shared" si="37" ref="V31:V42">IF(Q31&lt;=20,"1",IF(Q31&lt;=49,"3",IF(Q31&lt;=100,"6",IF(Q31&gt;100,"10"))))</f>
        <v>3</v>
      </c>
      <c r="W31" s="13" t="str">
        <f aca="true" t="shared" si="38" ref="W31:W42">IF(R31&gt;=6.5,"1",IF(R31&gt;=4.6,"3",IF(R31&gt;=2,"6",IF(R31&gt;=0,"10"))))</f>
        <v>1</v>
      </c>
      <c r="X31" s="13" t="str">
        <f aca="true" t="shared" si="39" ref="X31:X42">IF(S31&lt;=0.5,"1",IF(S31&lt;1,"3",IF(S31&lt;=3,"6",IF(S31&gt;=3,"10"))))</f>
        <v>6</v>
      </c>
      <c r="Y31" s="57" t="s">
        <v>3</v>
      </c>
      <c r="Z31" s="60"/>
      <c r="AA31" s="14">
        <v>41299</v>
      </c>
      <c r="AB31" s="21">
        <v>6.5</v>
      </c>
      <c r="AC31" s="21">
        <v>49.4</v>
      </c>
      <c r="AD31" s="21">
        <v>9.5</v>
      </c>
      <c r="AE31" s="21">
        <v>0.61</v>
      </c>
      <c r="AF31" s="12">
        <f aca="true" t="shared" si="40" ref="AF31:AF42">(AG31+AH31+AI31+AJ31)/4</f>
        <v>4</v>
      </c>
      <c r="AG31" s="13" t="str">
        <f aca="true" t="shared" si="41" ref="AG31:AG42">IF(AB31&lt;=3,"1",IF(AB31&lt;5,"3",IF(AB31&lt;=15,"6",IF(AB31&gt;15,"10"))))</f>
        <v>6</v>
      </c>
      <c r="AH31" s="13" t="str">
        <f aca="true" t="shared" si="42" ref="AH31:AH42">IF(AC31&lt;=20,"1",IF(AC31&lt;=49,"3",IF(AC31&lt;=100,"6",IF(AC31&gt;100,"10"))))</f>
        <v>6</v>
      </c>
      <c r="AI31" s="13" t="str">
        <f aca="true" t="shared" si="43" ref="AI31:AI42">IF(AD31&gt;=6.5,"1",IF(AD31&gt;=4.6,"3",IF(AD31&gt;=2,"6",IF(AD31&gt;=0,"10"))))</f>
        <v>1</v>
      </c>
      <c r="AJ31" s="13" t="str">
        <f aca="true" t="shared" si="44" ref="AJ31:AJ42">IF(AE31&lt;=0.5,"1",IF(AE31&lt;1,"3",IF(AE31&lt;=3,"6",IF(AE31&gt;=3,"10"))))</f>
        <v>3</v>
      </c>
    </row>
    <row r="32" spans="1:36" ht="16.5">
      <c r="A32" s="58"/>
      <c r="B32" s="61"/>
      <c r="C32" s="14">
        <v>41327</v>
      </c>
      <c r="D32" s="21">
        <v>7</v>
      </c>
      <c r="E32" s="21">
        <v>43.7</v>
      </c>
      <c r="F32" s="21">
        <v>6.8</v>
      </c>
      <c r="G32" s="21">
        <v>1.41</v>
      </c>
      <c r="H32" s="12">
        <f t="shared" si="30"/>
        <v>4</v>
      </c>
      <c r="I32" s="13" t="str">
        <f t="shared" si="31"/>
        <v>6</v>
      </c>
      <c r="J32" s="13" t="str">
        <f t="shared" si="32"/>
        <v>3</v>
      </c>
      <c r="K32" s="13" t="str">
        <f t="shared" si="33"/>
        <v>1</v>
      </c>
      <c r="L32" s="13" t="str">
        <f t="shared" si="34"/>
        <v>6</v>
      </c>
      <c r="M32" s="58"/>
      <c r="N32" s="61"/>
      <c r="O32" s="14">
        <v>41327</v>
      </c>
      <c r="P32" s="21">
        <v>9.5</v>
      </c>
      <c r="Q32" s="21">
        <v>50.2</v>
      </c>
      <c r="R32" s="21">
        <v>6.5</v>
      </c>
      <c r="S32" s="21">
        <v>2.46</v>
      </c>
      <c r="T32" s="12">
        <f t="shared" si="35"/>
        <v>4.75</v>
      </c>
      <c r="U32" s="13" t="str">
        <f t="shared" si="36"/>
        <v>6</v>
      </c>
      <c r="V32" s="13" t="str">
        <f t="shared" si="37"/>
        <v>6</v>
      </c>
      <c r="W32" s="13" t="str">
        <f t="shared" si="38"/>
        <v>1</v>
      </c>
      <c r="X32" s="13" t="str">
        <f t="shared" si="39"/>
        <v>6</v>
      </c>
      <c r="Y32" s="58"/>
      <c r="Z32" s="61"/>
      <c r="AA32" s="14">
        <v>41327</v>
      </c>
      <c r="AB32" s="21">
        <v>13.8</v>
      </c>
      <c r="AC32" s="21">
        <v>33.9</v>
      </c>
      <c r="AD32" s="21">
        <v>7</v>
      </c>
      <c r="AE32" s="21">
        <v>3.16</v>
      </c>
      <c r="AF32" s="12">
        <f t="shared" si="40"/>
        <v>5</v>
      </c>
      <c r="AG32" s="13" t="str">
        <f t="shared" si="41"/>
        <v>6</v>
      </c>
      <c r="AH32" s="13" t="str">
        <f t="shared" si="42"/>
        <v>3</v>
      </c>
      <c r="AI32" s="13" t="str">
        <f t="shared" si="43"/>
        <v>1</v>
      </c>
      <c r="AJ32" s="13" t="str">
        <f t="shared" si="44"/>
        <v>10</v>
      </c>
    </row>
    <row r="33" spans="1:36" ht="16.5">
      <c r="A33" s="58"/>
      <c r="B33" s="61"/>
      <c r="C33" s="14">
        <v>41353</v>
      </c>
      <c r="D33" s="21">
        <v>12.2</v>
      </c>
      <c r="E33" s="21">
        <v>27.1</v>
      </c>
      <c r="F33" s="21">
        <v>2</v>
      </c>
      <c r="G33" s="21">
        <v>1.07</v>
      </c>
      <c r="H33" s="12">
        <f t="shared" si="30"/>
        <v>5.25</v>
      </c>
      <c r="I33" s="13" t="str">
        <f t="shared" si="31"/>
        <v>6</v>
      </c>
      <c r="J33" s="13" t="str">
        <f t="shared" si="32"/>
        <v>3</v>
      </c>
      <c r="K33" s="13" t="str">
        <f t="shared" si="33"/>
        <v>6</v>
      </c>
      <c r="L33" s="13" t="str">
        <f t="shared" si="34"/>
        <v>6</v>
      </c>
      <c r="M33" s="58"/>
      <c r="N33" s="61"/>
      <c r="O33" s="14">
        <v>41353</v>
      </c>
      <c r="P33" s="21">
        <v>14.8</v>
      </c>
      <c r="Q33" s="21">
        <v>33.1</v>
      </c>
      <c r="R33" s="21">
        <v>4.6</v>
      </c>
      <c r="S33" s="21">
        <v>1.39</v>
      </c>
      <c r="T33" s="12">
        <f t="shared" si="35"/>
        <v>4.5</v>
      </c>
      <c r="U33" s="13" t="str">
        <f t="shared" si="36"/>
        <v>6</v>
      </c>
      <c r="V33" s="13" t="str">
        <f t="shared" si="37"/>
        <v>3</v>
      </c>
      <c r="W33" s="13" t="str">
        <f t="shared" si="38"/>
        <v>3</v>
      </c>
      <c r="X33" s="13" t="str">
        <f t="shared" si="39"/>
        <v>6</v>
      </c>
      <c r="Y33" s="58"/>
      <c r="Z33" s="61"/>
      <c r="AA33" s="14">
        <v>41353</v>
      </c>
      <c r="AB33" s="21">
        <v>12.7</v>
      </c>
      <c r="AC33" s="21">
        <v>31.2</v>
      </c>
      <c r="AD33" s="21">
        <v>4</v>
      </c>
      <c r="AE33" s="21">
        <v>0.93</v>
      </c>
      <c r="AF33" s="12">
        <f t="shared" si="40"/>
        <v>4.5</v>
      </c>
      <c r="AG33" s="13" t="str">
        <f t="shared" si="41"/>
        <v>6</v>
      </c>
      <c r="AH33" s="13" t="str">
        <f t="shared" si="42"/>
        <v>3</v>
      </c>
      <c r="AI33" s="13" t="str">
        <f t="shared" si="43"/>
        <v>6</v>
      </c>
      <c r="AJ33" s="13" t="str">
        <f t="shared" si="44"/>
        <v>3</v>
      </c>
    </row>
    <row r="34" spans="1:36" ht="16.5">
      <c r="A34" s="58"/>
      <c r="B34" s="61"/>
      <c r="C34" s="8">
        <v>41374</v>
      </c>
      <c r="D34" s="21">
        <v>6.4</v>
      </c>
      <c r="E34" s="21">
        <v>30.2</v>
      </c>
      <c r="F34" s="21">
        <v>2.1</v>
      </c>
      <c r="G34" s="21">
        <v>1.01</v>
      </c>
      <c r="H34" s="12">
        <f t="shared" si="30"/>
        <v>5.25</v>
      </c>
      <c r="I34" s="13" t="str">
        <f t="shared" si="31"/>
        <v>6</v>
      </c>
      <c r="J34" s="13" t="str">
        <f t="shared" si="32"/>
        <v>3</v>
      </c>
      <c r="K34" s="13" t="str">
        <f t="shared" si="33"/>
        <v>6</v>
      </c>
      <c r="L34" s="13" t="str">
        <f t="shared" si="34"/>
        <v>6</v>
      </c>
      <c r="M34" s="58"/>
      <c r="N34" s="61"/>
      <c r="O34" s="8">
        <v>41374</v>
      </c>
      <c r="P34" s="21">
        <v>9.1</v>
      </c>
      <c r="Q34" s="21">
        <v>34.9</v>
      </c>
      <c r="R34" s="21">
        <v>2.1</v>
      </c>
      <c r="S34" s="21">
        <v>1.29</v>
      </c>
      <c r="T34" s="12">
        <f t="shared" si="35"/>
        <v>5.25</v>
      </c>
      <c r="U34" s="13" t="str">
        <f t="shared" si="36"/>
        <v>6</v>
      </c>
      <c r="V34" s="13" t="str">
        <f t="shared" si="37"/>
        <v>3</v>
      </c>
      <c r="W34" s="13" t="str">
        <f t="shared" si="38"/>
        <v>6</v>
      </c>
      <c r="X34" s="13" t="str">
        <f t="shared" si="39"/>
        <v>6</v>
      </c>
      <c r="Y34" s="58"/>
      <c r="Z34" s="61"/>
      <c r="AA34" s="8">
        <v>41374</v>
      </c>
      <c r="AB34" s="21">
        <v>6.7</v>
      </c>
      <c r="AC34" s="21">
        <v>30.4</v>
      </c>
      <c r="AD34" s="21">
        <v>1.9</v>
      </c>
      <c r="AE34" s="21">
        <v>0.94</v>
      </c>
      <c r="AF34" s="12">
        <f t="shared" si="40"/>
        <v>5.5</v>
      </c>
      <c r="AG34" s="13" t="str">
        <f t="shared" si="41"/>
        <v>6</v>
      </c>
      <c r="AH34" s="13" t="str">
        <f t="shared" si="42"/>
        <v>3</v>
      </c>
      <c r="AI34" s="13" t="str">
        <f t="shared" si="43"/>
        <v>10</v>
      </c>
      <c r="AJ34" s="13" t="str">
        <f t="shared" si="44"/>
        <v>3</v>
      </c>
    </row>
    <row r="35" spans="1:36" ht="16.5">
      <c r="A35" s="58"/>
      <c r="B35" s="61"/>
      <c r="C35" s="8">
        <v>41402</v>
      </c>
      <c r="D35" s="21">
        <v>13.3</v>
      </c>
      <c r="E35" s="21">
        <v>40.2</v>
      </c>
      <c r="F35" s="21">
        <v>5.9</v>
      </c>
      <c r="G35" s="21">
        <v>2.3</v>
      </c>
      <c r="H35" s="12">
        <f t="shared" si="30"/>
        <v>4.5</v>
      </c>
      <c r="I35" s="13" t="str">
        <f t="shared" si="31"/>
        <v>6</v>
      </c>
      <c r="J35" s="13" t="str">
        <f t="shared" si="32"/>
        <v>3</v>
      </c>
      <c r="K35" s="13" t="str">
        <f t="shared" si="33"/>
        <v>3</v>
      </c>
      <c r="L35" s="13" t="str">
        <f t="shared" si="34"/>
        <v>6</v>
      </c>
      <c r="M35" s="58"/>
      <c r="N35" s="61"/>
      <c r="O35" s="8">
        <v>41402</v>
      </c>
      <c r="P35" s="21">
        <v>14.2</v>
      </c>
      <c r="Q35" s="21">
        <v>39.2</v>
      </c>
      <c r="R35" s="21">
        <v>8</v>
      </c>
      <c r="S35" s="21">
        <v>2.13</v>
      </c>
      <c r="T35" s="12">
        <f t="shared" si="35"/>
        <v>4</v>
      </c>
      <c r="U35" s="13" t="str">
        <f t="shared" si="36"/>
        <v>6</v>
      </c>
      <c r="V35" s="13" t="str">
        <f t="shared" si="37"/>
        <v>3</v>
      </c>
      <c r="W35" s="13" t="str">
        <f t="shared" si="38"/>
        <v>1</v>
      </c>
      <c r="X35" s="13" t="str">
        <f t="shared" si="39"/>
        <v>6</v>
      </c>
      <c r="Y35" s="58"/>
      <c r="Z35" s="61"/>
      <c r="AA35" s="8">
        <v>41402</v>
      </c>
      <c r="AB35" s="21">
        <v>14.1</v>
      </c>
      <c r="AC35" s="21">
        <v>44.7</v>
      </c>
      <c r="AD35" s="21">
        <v>8.9</v>
      </c>
      <c r="AE35" s="21">
        <v>3.38</v>
      </c>
      <c r="AF35" s="12">
        <f t="shared" si="40"/>
        <v>5</v>
      </c>
      <c r="AG35" s="13" t="str">
        <f t="shared" si="41"/>
        <v>6</v>
      </c>
      <c r="AH35" s="13" t="str">
        <f t="shared" si="42"/>
        <v>3</v>
      </c>
      <c r="AI35" s="13" t="str">
        <f t="shared" si="43"/>
        <v>1</v>
      </c>
      <c r="AJ35" s="13" t="str">
        <f t="shared" si="44"/>
        <v>10</v>
      </c>
    </row>
    <row r="36" spans="1:36" ht="16.5">
      <c r="A36" s="58"/>
      <c r="B36" s="61"/>
      <c r="C36" s="8">
        <v>41439</v>
      </c>
      <c r="D36" s="21">
        <v>15.1</v>
      </c>
      <c r="E36" s="21">
        <v>26.3</v>
      </c>
      <c r="F36" s="21">
        <v>1.9</v>
      </c>
      <c r="G36" s="21">
        <v>1.97</v>
      </c>
      <c r="H36" s="12">
        <f t="shared" si="30"/>
        <v>7.25</v>
      </c>
      <c r="I36" s="13" t="str">
        <f t="shared" si="31"/>
        <v>10</v>
      </c>
      <c r="J36" s="13" t="str">
        <f t="shared" si="32"/>
        <v>3</v>
      </c>
      <c r="K36" s="13" t="str">
        <f t="shared" si="33"/>
        <v>10</v>
      </c>
      <c r="L36" s="13" t="str">
        <f t="shared" si="34"/>
        <v>6</v>
      </c>
      <c r="M36" s="58"/>
      <c r="N36" s="61"/>
      <c r="O36" s="8">
        <v>41439</v>
      </c>
      <c r="P36" s="21">
        <v>18.8</v>
      </c>
      <c r="Q36" s="21">
        <v>50.6</v>
      </c>
      <c r="R36" s="21">
        <v>3.5</v>
      </c>
      <c r="S36" s="21">
        <v>2.11</v>
      </c>
      <c r="T36" s="12">
        <f t="shared" si="35"/>
        <v>7</v>
      </c>
      <c r="U36" s="13" t="str">
        <f t="shared" si="36"/>
        <v>10</v>
      </c>
      <c r="V36" s="13" t="str">
        <f t="shared" si="37"/>
        <v>6</v>
      </c>
      <c r="W36" s="13" t="str">
        <f t="shared" si="38"/>
        <v>6</v>
      </c>
      <c r="X36" s="13" t="str">
        <f t="shared" si="39"/>
        <v>6</v>
      </c>
      <c r="Y36" s="58"/>
      <c r="Z36" s="61"/>
      <c r="AA36" s="8">
        <v>41439</v>
      </c>
      <c r="AB36" s="21">
        <v>12.5</v>
      </c>
      <c r="AC36" s="21">
        <v>67.2</v>
      </c>
      <c r="AD36" s="21">
        <v>4.6</v>
      </c>
      <c r="AE36" s="21">
        <v>1.33</v>
      </c>
      <c r="AF36" s="12">
        <f t="shared" si="40"/>
        <v>5.25</v>
      </c>
      <c r="AG36" s="13" t="str">
        <f t="shared" si="41"/>
        <v>6</v>
      </c>
      <c r="AH36" s="13" t="str">
        <f t="shared" si="42"/>
        <v>6</v>
      </c>
      <c r="AI36" s="13" t="str">
        <f t="shared" si="43"/>
        <v>3</v>
      </c>
      <c r="AJ36" s="13" t="str">
        <f t="shared" si="44"/>
        <v>6</v>
      </c>
    </row>
    <row r="37" spans="1:36" ht="16.5">
      <c r="A37" s="58"/>
      <c r="B37" s="61"/>
      <c r="C37" s="14">
        <v>41457</v>
      </c>
      <c r="D37" s="27">
        <v>6.4</v>
      </c>
      <c r="E37" s="27">
        <v>44.6</v>
      </c>
      <c r="F37" s="27">
        <v>3.2</v>
      </c>
      <c r="G37" s="27">
        <v>1.09</v>
      </c>
      <c r="H37" s="12">
        <f t="shared" si="30"/>
        <v>5.25</v>
      </c>
      <c r="I37" s="13" t="str">
        <f t="shared" si="31"/>
        <v>6</v>
      </c>
      <c r="J37" s="13" t="str">
        <f t="shared" si="32"/>
        <v>3</v>
      </c>
      <c r="K37" s="13" t="str">
        <f t="shared" si="33"/>
        <v>6</v>
      </c>
      <c r="L37" s="13" t="str">
        <f t="shared" si="34"/>
        <v>6</v>
      </c>
      <c r="M37" s="58"/>
      <c r="N37" s="61"/>
      <c r="O37" s="14">
        <v>41457</v>
      </c>
      <c r="P37" s="27">
        <v>7.9</v>
      </c>
      <c r="Q37" s="27">
        <v>52.1</v>
      </c>
      <c r="R37" s="27">
        <v>8</v>
      </c>
      <c r="S37" s="27">
        <v>1</v>
      </c>
      <c r="T37" s="12">
        <f t="shared" si="35"/>
        <v>4.75</v>
      </c>
      <c r="U37" s="13" t="str">
        <f t="shared" si="36"/>
        <v>6</v>
      </c>
      <c r="V37" s="13" t="str">
        <f t="shared" si="37"/>
        <v>6</v>
      </c>
      <c r="W37" s="13" t="str">
        <f t="shared" si="38"/>
        <v>1</v>
      </c>
      <c r="X37" s="13" t="str">
        <f t="shared" si="39"/>
        <v>6</v>
      </c>
      <c r="Y37" s="58"/>
      <c r="Z37" s="61"/>
      <c r="AA37" s="14">
        <v>41457</v>
      </c>
      <c r="AB37" s="27">
        <v>7.8</v>
      </c>
      <c r="AC37" s="27">
        <v>54.8</v>
      </c>
      <c r="AD37" s="27">
        <v>8.2</v>
      </c>
      <c r="AE37" s="27">
        <v>0.28</v>
      </c>
      <c r="AF37" s="12">
        <f t="shared" si="40"/>
        <v>3.5</v>
      </c>
      <c r="AG37" s="13" t="str">
        <f t="shared" si="41"/>
        <v>6</v>
      </c>
      <c r="AH37" s="13" t="str">
        <f t="shared" si="42"/>
        <v>6</v>
      </c>
      <c r="AI37" s="13" t="str">
        <f t="shared" si="43"/>
        <v>1</v>
      </c>
      <c r="AJ37" s="13" t="str">
        <f t="shared" si="44"/>
        <v>1</v>
      </c>
    </row>
    <row r="38" spans="1:36" ht="16.5">
      <c r="A38" s="58"/>
      <c r="B38" s="61"/>
      <c r="C38" s="28">
        <v>41492</v>
      </c>
      <c r="D38" s="21">
        <v>15.1</v>
      </c>
      <c r="E38" s="21">
        <v>57.2</v>
      </c>
      <c r="F38" s="21">
        <v>5.7</v>
      </c>
      <c r="G38" s="21">
        <v>2.72</v>
      </c>
      <c r="H38" s="12">
        <f t="shared" si="30"/>
        <v>6.25</v>
      </c>
      <c r="I38" s="13" t="str">
        <f t="shared" si="31"/>
        <v>10</v>
      </c>
      <c r="J38" s="13" t="str">
        <f t="shared" si="32"/>
        <v>6</v>
      </c>
      <c r="K38" s="13" t="str">
        <f t="shared" si="33"/>
        <v>3</v>
      </c>
      <c r="L38" s="13" t="str">
        <f t="shared" si="34"/>
        <v>6</v>
      </c>
      <c r="M38" s="58"/>
      <c r="N38" s="61"/>
      <c r="O38" s="28">
        <v>41492</v>
      </c>
      <c r="P38" s="21">
        <v>7.7</v>
      </c>
      <c r="Q38" s="21">
        <v>51.8</v>
      </c>
      <c r="R38" s="21">
        <v>6.9</v>
      </c>
      <c r="S38" s="21">
        <v>4.1</v>
      </c>
      <c r="T38" s="12">
        <f t="shared" si="35"/>
        <v>5.75</v>
      </c>
      <c r="U38" s="13" t="str">
        <f t="shared" si="36"/>
        <v>6</v>
      </c>
      <c r="V38" s="13" t="str">
        <f t="shared" si="37"/>
        <v>6</v>
      </c>
      <c r="W38" s="13" t="str">
        <f t="shared" si="38"/>
        <v>1</v>
      </c>
      <c r="X38" s="13" t="str">
        <f t="shared" si="39"/>
        <v>10</v>
      </c>
      <c r="Y38" s="58"/>
      <c r="Z38" s="61"/>
      <c r="AA38" s="28">
        <v>41492</v>
      </c>
      <c r="AB38" s="21">
        <v>8</v>
      </c>
      <c r="AC38" s="21">
        <v>53.6</v>
      </c>
      <c r="AD38" s="21">
        <v>7.5</v>
      </c>
      <c r="AE38" s="21">
        <v>1.27</v>
      </c>
      <c r="AF38" s="12">
        <f t="shared" si="40"/>
        <v>4.75</v>
      </c>
      <c r="AG38" s="13" t="str">
        <f t="shared" si="41"/>
        <v>6</v>
      </c>
      <c r="AH38" s="13" t="str">
        <f t="shared" si="42"/>
        <v>6</v>
      </c>
      <c r="AI38" s="13" t="str">
        <f t="shared" si="43"/>
        <v>1</v>
      </c>
      <c r="AJ38" s="13" t="str">
        <f t="shared" si="44"/>
        <v>6</v>
      </c>
    </row>
    <row r="39" spans="1:36" ht="16.5">
      <c r="A39" s="58"/>
      <c r="B39" s="61"/>
      <c r="C39" s="14">
        <v>41541</v>
      </c>
      <c r="D39" s="21">
        <v>7</v>
      </c>
      <c r="E39" s="21">
        <v>29.4</v>
      </c>
      <c r="F39" s="21">
        <v>3.2</v>
      </c>
      <c r="G39" s="21">
        <v>2.1</v>
      </c>
      <c r="H39" s="12">
        <f t="shared" si="30"/>
        <v>5.25</v>
      </c>
      <c r="I39" s="13" t="str">
        <f t="shared" si="31"/>
        <v>6</v>
      </c>
      <c r="J39" s="13" t="str">
        <f t="shared" si="32"/>
        <v>3</v>
      </c>
      <c r="K39" s="13" t="str">
        <f t="shared" si="33"/>
        <v>6</v>
      </c>
      <c r="L39" s="13" t="str">
        <f t="shared" si="34"/>
        <v>6</v>
      </c>
      <c r="M39" s="58"/>
      <c r="N39" s="61"/>
      <c r="O39" s="14">
        <v>41541</v>
      </c>
      <c r="P39" s="21">
        <v>9.3</v>
      </c>
      <c r="Q39" s="21">
        <v>79.4</v>
      </c>
      <c r="R39" s="21">
        <v>5</v>
      </c>
      <c r="S39" s="21">
        <v>2.42</v>
      </c>
      <c r="T39" s="12">
        <f t="shared" si="35"/>
        <v>5.25</v>
      </c>
      <c r="U39" s="13" t="str">
        <f t="shared" si="36"/>
        <v>6</v>
      </c>
      <c r="V39" s="13" t="str">
        <f t="shared" si="37"/>
        <v>6</v>
      </c>
      <c r="W39" s="13" t="str">
        <f t="shared" si="38"/>
        <v>3</v>
      </c>
      <c r="X39" s="13" t="str">
        <f t="shared" si="39"/>
        <v>6</v>
      </c>
      <c r="Y39" s="58"/>
      <c r="Z39" s="61"/>
      <c r="AA39" s="14">
        <v>41541</v>
      </c>
      <c r="AB39" s="21">
        <v>6.5</v>
      </c>
      <c r="AC39" s="21">
        <v>39.2</v>
      </c>
      <c r="AD39" s="21">
        <v>5</v>
      </c>
      <c r="AE39" s="21">
        <v>0.88</v>
      </c>
      <c r="AF39" s="12">
        <f t="shared" si="40"/>
        <v>3.75</v>
      </c>
      <c r="AG39" s="13" t="str">
        <f t="shared" si="41"/>
        <v>6</v>
      </c>
      <c r="AH39" s="13" t="str">
        <f t="shared" si="42"/>
        <v>3</v>
      </c>
      <c r="AI39" s="13" t="str">
        <f t="shared" si="43"/>
        <v>3</v>
      </c>
      <c r="AJ39" s="13" t="str">
        <f t="shared" si="44"/>
        <v>3</v>
      </c>
    </row>
    <row r="40" spans="1:36" ht="16.5">
      <c r="A40" s="58"/>
      <c r="B40" s="61"/>
      <c r="C40" s="14">
        <v>41570</v>
      </c>
      <c r="D40" s="21">
        <v>8.3</v>
      </c>
      <c r="E40" s="21">
        <v>27.5</v>
      </c>
      <c r="F40" s="21">
        <v>3.4</v>
      </c>
      <c r="G40" s="21">
        <v>4.25</v>
      </c>
      <c r="H40" s="12">
        <f t="shared" si="30"/>
        <v>6.25</v>
      </c>
      <c r="I40" s="13" t="str">
        <f t="shared" si="31"/>
        <v>6</v>
      </c>
      <c r="J40" s="13" t="str">
        <f t="shared" si="32"/>
        <v>3</v>
      </c>
      <c r="K40" s="13" t="str">
        <f t="shared" si="33"/>
        <v>6</v>
      </c>
      <c r="L40" s="13" t="str">
        <f t="shared" si="34"/>
        <v>10</v>
      </c>
      <c r="M40" s="58"/>
      <c r="N40" s="61"/>
      <c r="O40" s="14">
        <v>41570</v>
      </c>
      <c r="P40" s="21">
        <v>6</v>
      </c>
      <c r="Q40" s="21">
        <v>29.6</v>
      </c>
      <c r="R40" s="21">
        <v>3.9</v>
      </c>
      <c r="S40" s="21">
        <v>3.53</v>
      </c>
      <c r="T40" s="12">
        <f t="shared" si="35"/>
        <v>6.25</v>
      </c>
      <c r="U40" s="13" t="str">
        <f t="shared" si="36"/>
        <v>6</v>
      </c>
      <c r="V40" s="13" t="str">
        <f t="shared" si="37"/>
        <v>3</v>
      </c>
      <c r="W40" s="13" t="str">
        <f t="shared" si="38"/>
        <v>6</v>
      </c>
      <c r="X40" s="13" t="str">
        <f t="shared" si="39"/>
        <v>10</v>
      </c>
      <c r="Y40" s="58"/>
      <c r="Z40" s="61"/>
      <c r="AA40" s="14">
        <v>41570</v>
      </c>
      <c r="AB40" s="21">
        <v>6.2</v>
      </c>
      <c r="AC40" s="21">
        <v>30.2</v>
      </c>
      <c r="AD40" s="21">
        <v>4.2</v>
      </c>
      <c r="AE40" s="21">
        <v>1</v>
      </c>
      <c r="AF40" s="12">
        <f t="shared" si="40"/>
        <v>5.25</v>
      </c>
      <c r="AG40" s="13" t="str">
        <f t="shared" si="41"/>
        <v>6</v>
      </c>
      <c r="AH40" s="13" t="str">
        <f t="shared" si="42"/>
        <v>3</v>
      </c>
      <c r="AI40" s="13" t="str">
        <f t="shared" si="43"/>
        <v>6</v>
      </c>
      <c r="AJ40" s="13" t="str">
        <f t="shared" si="44"/>
        <v>6</v>
      </c>
    </row>
    <row r="41" spans="1:36" ht="16.5">
      <c r="A41" s="58"/>
      <c r="B41" s="61"/>
      <c r="C41" s="14">
        <v>41584</v>
      </c>
      <c r="D41" s="21">
        <v>6.3</v>
      </c>
      <c r="E41" s="21">
        <v>43.5</v>
      </c>
      <c r="F41" s="21">
        <v>3</v>
      </c>
      <c r="G41" s="21">
        <v>1.99</v>
      </c>
      <c r="H41" s="12">
        <f t="shared" si="30"/>
        <v>5.25</v>
      </c>
      <c r="I41" s="13" t="str">
        <f t="shared" si="31"/>
        <v>6</v>
      </c>
      <c r="J41" s="13" t="str">
        <f t="shared" si="32"/>
        <v>3</v>
      </c>
      <c r="K41" s="13" t="str">
        <f t="shared" si="33"/>
        <v>6</v>
      </c>
      <c r="L41" s="13" t="str">
        <f t="shared" si="34"/>
        <v>6</v>
      </c>
      <c r="M41" s="58"/>
      <c r="N41" s="61"/>
      <c r="O41" s="14">
        <v>41584</v>
      </c>
      <c r="P41" s="21">
        <v>6.1</v>
      </c>
      <c r="Q41" s="21">
        <v>51.2</v>
      </c>
      <c r="R41" s="21">
        <v>5.1</v>
      </c>
      <c r="S41" s="21">
        <v>1.54</v>
      </c>
      <c r="T41" s="12">
        <f t="shared" si="35"/>
        <v>5.25</v>
      </c>
      <c r="U41" s="13" t="str">
        <f t="shared" si="36"/>
        <v>6</v>
      </c>
      <c r="V41" s="13" t="str">
        <f t="shared" si="37"/>
        <v>6</v>
      </c>
      <c r="W41" s="13" t="str">
        <f t="shared" si="38"/>
        <v>3</v>
      </c>
      <c r="X41" s="13" t="str">
        <f t="shared" si="39"/>
        <v>6</v>
      </c>
      <c r="Y41" s="58"/>
      <c r="Z41" s="61"/>
      <c r="AA41" s="14">
        <v>41584</v>
      </c>
      <c r="AB41" s="21">
        <v>6.2</v>
      </c>
      <c r="AC41" s="21">
        <v>47.8</v>
      </c>
      <c r="AD41" s="21">
        <v>6.5</v>
      </c>
      <c r="AE41" s="21">
        <v>0.68</v>
      </c>
      <c r="AF41" s="12">
        <f t="shared" si="40"/>
        <v>3.25</v>
      </c>
      <c r="AG41" s="13" t="str">
        <f t="shared" si="41"/>
        <v>6</v>
      </c>
      <c r="AH41" s="13" t="str">
        <f t="shared" si="42"/>
        <v>3</v>
      </c>
      <c r="AI41" s="13" t="str">
        <f t="shared" si="43"/>
        <v>1</v>
      </c>
      <c r="AJ41" s="13" t="str">
        <f t="shared" si="44"/>
        <v>3</v>
      </c>
    </row>
    <row r="42" spans="1:36" ht="17.25" thickBot="1">
      <c r="A42" s="59"/>
      <c r="B42" s="62"/>
      <c r="C42" s="25">
        <v>41612</v>
      </c>
      <c r="D42" s="21">
        <v>6.3</v>
      </c>
      <c r="E42" s="21">
        <v>30.4</v>
      </c>
      <c r="F42" s="21">
        <v>4.5</v>
      </c>
      <c r="G42" s="21">
        <v>4.31</v>
      </c>
      <c r="H42" s="12">
        <f t="shared" si="30"/>
        <v>6.25</v>
      </c>
      <c r="I42" s="13" t="str">
        <f t="shared" si="31"/>
        <v>6</v>
      </c>
      <c r="J42" s="13" t="str">
        <f t="shared" si="32"/>
        <v>3</v>
      </c>
      <c r="K42" s="13" t="str">
        <f t="shared" si="33"/>
        <v>6</v>
      </c>
      <c r="L42" s="13" t="str">
        <f t="shared" si="34"/>
        <v>10</v>
      </c>
      <c r="M42" s="59"/>
      <c r="N42" s="62"/>
      <c r="O42" s="25">
        <v>41612</v>
      </c>
      <c r="P42" s="21">
        <v>22.9</v>
      </c>
      <c r="Q42" s="21">
        <v>29.1</v>
      </c>
      <c r="R42" s="21">
        <v>4.2</v>
      </c>
      <c r="S42" s="21">
        <v>9.21</v>
      </c>
      <c r="T42" s="12">
        <f t="shared" si="35"/>
        <v>7.25</v>
      </c>
      <c r="U42" s="13" t="str">
        <f t="shared" si="36"/>
        <v>10</v>
      </c>
      <c r="V42" s="13" t="str">
        <f t="shared" si="37"/>
        <v>3</v>
      </c>
      <c r="W42" s="13" t="str">
        <f t="shared" si="38"/>
        <v>6</v>
      </c>
      <c r="X42" s="13" t="str">
        <f t="shared" si="39"/>
        <v>10</v>
      </c>
      <c r="Y42" s="59"/>
      <c r="Z42" s="62"/>
      <c r="AA42" s="25">
        <v>41612</v>
      </c>
      <c r="AB42" s="21">
        <v>6.3</v>
      </c>
      <c r="AC42" s="21">
        <v>48</v>
      </c>
      <c r="AD42" s="21">
        <v>4.3</v>
      </c>
      <c r="AE42" s="21">
        <v>2.5</v>
      </c>
      <c r="AF42" s="12">
        <f t="shared" si="40"/>
        <v>5.25</v>
      </c>
      <c r="AG42" s="13" t="str">
        <f t="shared" si="41"/>
        <v>6</v>
      </c>
      <c r="AH42" s="13" t="str">
        <f t="shared" si="42"/>
        <v>3</v>
      </c>
      <c r="AI42" s="13" t="str">
        <f t="shared" si="43"/>
        <v>6</v>
      </c>
      <c r="AJ42" s="13" t="str">
        <f t="shared" si="44"/>
        <v>6</v>
      </c>
    </row>
    <row r="43" spans="1:36" ht="18" thickBot="1" thickTop="1">
      <c r="A43" s="15" t="s">
        <v>3</v>
      </c>
      <c r="B43" s="16"/>
      <c r="C43" s="17" t="s">
        <v>1</v>
      </c>
      <c r="D43" s="26">
        <f>AVERAGE(D31:D42)</f>
        <v>9.274999999999999</v>
      </c>
      <c r="E43" s="26">
        <f>AVERAGE(E31:E42)</f>
        <v>35.891666666666666</v>
      </c>
      <c r="F43" s="26">
        <f>AVERAGE(F31:F42)</f>
        <v>4.016666666666667</v>
      </c>
      <c r="G43" s="26">
        <f>AVERAGE(G31:G42)</f>
        <v>2.1333333333333333</v>
      </c>
      <c r="H43" s="18">
        <f>AVERAGE(H31:H42)</f>
        <v>5.395833333333333</v>
      </c>
      <c r="I43" s="19" t="str">
        <f>IF(D43&lt;3,"1",IF(D43&lt;5,"3",IF(D43&lt;=15,"6",IF(D43&gt;15,"10"))))</f>
        <v>6</v>
      </c>
      <c r="J43" s="20" t="str">
        <f>IF(E43&lt;20,"1",IF(E43&lt;=49,"3",IF(E43&lt;=100,"6",IF(E43&gt;100,"10"))))</f>
        <v>3</v>
      </c>
      <c r="K43" s="20" t="str">
        <f>IF(F43&gt;6.5,"1",IF(F43&gt;=4.6,"3",IF(F43&gt;=2,"6",IF(F43&gt;=0,"10"))))</f>
        <v>6</v>
      </c>
      <c r="L43" s="20" t="str">
        <f>IF(G43&lt;0.5,"1",IF(G43&lt;1,"3",IF(G43&lt;=3,"6",IF(G43&gt;=3,"10"))))</f>
        <v>6</v>
      </c>
      <c r="M43" s="15" t="s">
        <v>3</v>
      </c>
      <c r="N43" s="16"/>
      <c r="O43" s="17" t="s">
        <v>1</v>
      </c>
      <c r="P43" s="26">
        <f>AVERAGE(P31:P42)</f>
        <v>11.066666666666665</v>
      </c>
      <c r="Q43" s="26">
        <f>AVERAGE(Q31:Q42)</f>
        <v>44.5</v>
      </c>
      <c r="R43" s="26">
        <f>AVERAGE(R31:R42)</f>
        <v>5.541666666666667</v>
      </c>
      <c r="S43" s="26">
        <f>AVERAGE(S31:S42)</f>
        <v>2.7075</v>
      </c>
      <c r="T43" s="18">
        <f>AVERAGE(T31:T42)</f>
        <v>5.333333333333333</v>
      </c>
      <c r="U43" s="19" t="str">
        <f>IF(P43&lt;3,"1",IF(P43&lt;5,"3",IF(P43&lt;=15,"6",IF(P43&gt;15,"10"))))</f>
        <v>6</v>
      </c>
      <c r="V43" s="20" t="str">
        <f>IF(Q43&lt;20,"1",IF(Q43&lt;=49,"3",IF(Q43&lt;=100,"6",IF(Q43&gt;100,"10"))))</f>
        <v>3</v>
      </c>
      <c r="W43" s="20" t="str">
        <f>IF(R43&gt;6.5,"1",IF(R43&gt;=4.6,"3",IF(R43&gt;=2,"6",IF(R43&gt;=0,"10"))))</f>
        <v>3</v>
      </c>
      <c r="X43" s="20" t="str">
        <f>IF(S43&lt;0.5,"1",IF(S43&lt;1,"3",IF(S43&lt;=3,"6",IF(S43&gt;=3,"10"))))</f>
        <v>6</v>
      </c>
      <c r="Y43" s="15" t="s">
        <v>3</v>
      </c>
      <c r="Z43" s="16"/>
      <c r="AA43" s="17" t="s">
        <v>1</v>
      </c>
      <c r="AB43" s="26">
        <f>AVERAGE(AB31:AB42)</f>
        <v>8.941666666666668</v>
      </c>
      <c r="AC43" s="26">
        <f>AVERAGE(AC31:AC42)</f>
        <v>44.20000000000001</v>
      </c>
      <c r="AD43" s="26">
        <f>AVERAGE(AD31:AD42)</f>
        <v>5.966666666666666</v>
      </c>
      <c r="AE43" s="26">
        <f>AVERAGE(AE31:AE42)</f>
        <v>1.4133333333333333</v>
      </c>
      <c r="AF43" s="18">
        <f>AVERAGE(AF31:AF42)</f>
        <v>4.583333333333333</v>
      </c>
      <c r="AG43" s="19" t="str">
        <f>IF(AB43&lt;3,"1",IF(AB43&lt;5,"3",IF(AB43&lt;=15,"6",IF(AB43&gt;15,"10"))))</f>
        <v>6</v>
      </c>
      <c r="AH43" s="20" t="str">
        <f>IF(AC43&lt;20,"1",IF(AC43&lt;=49,"3",IF(AC43&lt;=100,"6",IF(AC43&gt;100,"10"))))</f>
        <v>3</v>
      </c>
      <c r="AI43" s="20" t="str">
        <f>IF(AD43&gt;6.5,"1",IF(AD43&gt;=4.6,"3",IF(AD43&gt;=2,"6",IF(AD43&gt;=0,"10"))))</f>
        <v>3</v>
      </c>
      <c r="AJ43" s="20" t="str">
        <f>IF(AE43&lt;0.5,"1",IF(AE43&lt;1,"3",IF(AE43&lt;=3,"6",IF(AE43&gt;=3,"10"))))</f>
        <v>6</v>
      </c>
    </row>
    <row r="44" spans="1:36" ht="17.25" thickTop="1">
      <c r="A44" s="57" t="s">
        <v>4</v>
      </c>
      <c r="B44" s="60"/>
      <c r="C44" s="28">
        <v>41641</v>
      </c>
      <c r="D44" s="21">
        <v>8.10454545454545</v>
      </c>
      <c r="E44" s="21">
        <v>37.3484848484849</v>
      </c>
      <c r="F44" s="21">
        <v>3.1030303030303</v>
      </c>
      <c r="G44" s="21">
        <v>3.62287878787879</v>
      </c>
      <c r="H44" s="22">
        <f>(I44+J44+K44+L44)/4</f>
        <v>6.25</v>
      </c>
      <c r="I44" s="11" t="str">
        <f>IF(D44&lt;=3,"1",IF(D44&lt;5,"3",IF(D44&lt;=15,"6",IF(D44&gt;15,"10"))))</f>
        <v>6</v>
      </c>
      <c r="J44" s="11" t="str">
        <f>IF(E44&lt;=20,"1",IF(E44&lt;=49,"3",IF(E44&lt;=100,"6",IF(E44&gt;100,"10"))))</f>
        <v>3</v>
      </c>
      <c r="K44" s="11" t="str">
        <f>IF(F44&gt;=6.5,"1",IF(F44&gt;=4.6,"3",IF(F44&gt;=2,"6",IF(F44&gt;=0,"10"))))</f>
        <v>6</v>
      </c>
      <c r="L44" s="11" t="str">
        <f>IF(G44&lt;=0.5,"1",IF(G44&lt;1,"3",IF(G44&lt;=3,"6",IF(G44&gt;=3,"10"))))</f>
        <v>10</v>
      </c>
      <c r="M44" s="57" t="s">
        <v>6</v>
      </c>
      <c r="N44" s="60"/>
      <c r="O44" s="14">
        <v>41641</v>
      </c>
      <c r="P44" s="21">
        <v>12.4030303030303</v>
      </c>
      <c r="Q44" s="21">
        <v>49.1727272727273</v>
      </c>
      <c r="R44" s="21">
        <v>4.37575757575758</v>
      </c>
      <c r="S44" s="21">
        <v>5.07227272727273</v>
      </c>
      <c r="T44" s="12">
        <f>(U44+V44+W44+X44)/4</f>
        <v>7</v>
      </c>
      <c r="U44" s="13" t="str">
        <f>IF(P44&lt;=3,"1",IF(P44&lt;5,"3",IF(P44&lt;=15,"6",IF(P44&gt;15,"10"))))</f>
        <v>6</v>
      </c>
      <c r="V44" s="13" t="str">
        <f>IF(Q44&lt;=20,"1",IF(Q44&lt;=49,"3",IF(Q44&lt;=100,"6",IF(Q44&gt;100,"10"))))</f>
        <v>6</v>
      </c>
      <c r="W44" s="13" t="str">
        <f>IF(R44&gt;=6.5,"1",IF(R44&gt;=4.6,"3",IF(R44&gt;=2,"6",IF(R44&gt;=0,"10"))))</f>
        <v>6</v>
      </c>
      <c r="X44" s="13" t="str">
        <f>IF(S44&lt;=0.5,"1",IF(S44&lt;1,"3",IF(S44&lt;=3,"6",IF(S44&gt;=3,"10"))))</f>
        <v>10</v>
      </c>
      <c r="Y44" s="57" t="s">
        <v>7</v>
      </c>
      <c r="Z44" s="60"/>
      <c r="AA44" s="28">
        <v>41641</v>
      </c>
      <c r="AB44" s="21">
        <v>5.75757575757576</v>
      </c>
      <c r="AC44" s="21">
        <v>47.8590909090909</v>
      </c>
      <c r="AD44" s="21">
        <v>4.93484848484849</v>
      </c>
      <c r="AE44" s="21">
        <v>1.21515151515151</v>
      </c>
      <c r="AF44" s="22">
        <f>(AG44+AH44+AI44+AJ44)/4</f>
        <v>4.5</v>
      </c>
      <c r="AG44" s="11" t="str">
        <f>IF(AB44&lt;=3,"1",IF(AB44&lt;5,"3",IF(AB44&lt;=15,"6",IF(AB44&gt;15,"10"))))</f>
        <v>6</v>
      </c>
      <c r="AH44" s="11" t="str">
        <f>IF(AC44&lt;=20,"1",IF(AC44&lt;=49,"3",IF(AC44&lt;=100,"6",IF(AC44&gt;100,"10"))))</f>
        <v>3</v>
      </c>
      <c r="AI44" s="11" t="str">
        <f>IF(AD44&gt;=6.5,"1",IF(AD44&gt;=4.6,"3",IF(AD44&gt;=2,"6",IF(AD44&gt;=0,"10"))))</f>
        <v>3</v>
      </c>
      <c r="AJ44" s="11" t="str">
        <f>IF(AE44&lt;=0.5,"1",IF(AE44&lt;1,"3",IF(AE44&lt;=3,"6",IF(AE44&gt;=3,"10"))))</f>
        <v>6</v>
      </c>
    </row>
    <row r="45" spans="1:36" ht="16.5">
      <c r="A45" s="58"/>
      <c r="B45" s="61"/>
      <c r="C45" s="14">
        <v>41696</v>
      </c>
      <c r="D45" s="21">
        <v>8.2</v>
      </c>
      <c r="E45" s="21">
        <v>33.9</v>
      </c>
      <c r="F45" s="21">
        <v>3.7</v>
      </c>
      <c r="G45" s="21">
        <v>3.37</v>
      </c>
      <c r="H45" s="22">
        <v>6.25</v>
      </c>
      <c r="I45" s="11" t="s">
        <v>8</v>
      </c>
      <c r="J45" s="11" t="s">
        <v>9</v>
      </c>
      <c r="K45" s="11" t="s">
        <v>8</v>
      </c>
      <c r="L45" s="11" t="s">
        <v>10</v>
      </c>
      <c r="M45" s="58"/>
      <c r="N45" s="61"/>
      <c r="O45" s="14">
        <v>41696</v>
      </c>
      <c r="P45" s="21">
        <v>21.6</v>
      </c>
      <c r="Q45" s="21">
        <v>37.5</v>
      </c>
      <c r="R45" s="21">
        <v>6.5</v>
      </c>
      <c r="S45" s="21">
        <v>7.74</v>
      </c>
      <c r="T45" s="22">
        <v>6</v>
      </c>
      <c r="U45" s="11" t="s">
        <v>10</v>
      </c>
      <c r="V45" s="11" t="s">
        <v>9</v>
      </c>
      <c r="W45" s="11" t="s">
        <v>11</v>
      </c>
      <c r="X45" s="11" t="s">
        <v>10</v>
      </c>
      <c r="Y45" s="58"/>
      <c r="Z45" s="61"/>
      <c r="AA45" s="14">
        <v>41696</v>
      </c>
      <c r="AB45" s="21">
        <v>11.7</v>
      </c>
      <c r="AC45" s="21">
        <v>39</v>
      </c>
      <c r="AD45" s="21">
        <v>6.3</v>
      </c>
      <c r="AE45" s="21">
        <v>3.18</v>
      </c>
      <c r="AF45" s="22">
        <v>5.5</v>
      </c>
      <c r="AG45" s="11" t="s">
        <v>8</v>
      </c>
      <c r="AH45" s="11" t="s">
        <v>9</v>
      </c>
      <c r="AI45" s="11" t="s">
        <v>9</v>
      </c>
      <c r="AJ45" s="11" t="s">
        <v>10</v>
      </c>
    </row>
    <row r="46" spans="1:36" ht="16.5">
      <c r="A46" s="58"/>
      <c r="B46" s="61"/>
      <c r="C46" s="28">
        <v>41703</v>
      </c>
      <c r="D46" s="21">
        <v>6.3</v>
      </c>
      <c r="E46" s="21">
        <v>9.7</v>
      </c>
      <c r="F46" s="21">
        <v>3.1</v>
      </c>
      <c r="G46" s="21">
        <v>1.75</v>
      </c>
      <c r="H46" s="22">
        <v>4.75</v>
      </c>
      <c r="I46" s="11" t="s">
        <v>8</v>
      </c>
      <c r="J46" s="11" t="s">
        <v>11</v>
      </c>
      <c r="K46" s="11" t="s">
        <v>8</v>
      </c>
      <c r="L46" s="11" t="s">
        <v>8</v>
      </c>
      <c r="M46" s="58"/>
      <c r="N46" s="61"/>
      <c r="O46" s="14">
        <v>41703</v>
      </c>
      <c r="P46" s="21">
        <v>6.2</v>
      </c>
      <c r="Q46" s="21">
        <v>9.2</v>
      </c>
      <c r="R46" s="21">
        <v>3.7</v>
      </c>
      <c r="S46" s="21">
        <v>2.67</v>
      </c>
      <c r="T46" s="22">
        <v>4.75</v>
      </c>
      <c r="U46" s="11" t="s">
        <v>8</v>
      </c>
      <c r="V46" s="11" t="s">
        <v>11</v>
      </c>
      <c r="W46" s="11" t="s">
        <v>8</v>
      </c>
      <c r="X46" s="11" t="s">
        <v>8</v>
      </c>
      <c r="Y46" s="58"/>
      <c r="Z46" s="61"/>
      <c r="AA46" s="28">
        <v>41703</v>
      </c>
      <c r="AB46" s="21">
        <v>6.7</v>
      </c>
      <c r="AC46" s="21">
        <v>13.7</v>
      </c>
      <c r="AD46" s="21">
        <v>3.5</v>
      </c>
      <c r="AE46" s="21">
        <v>2.23</v>
      </c>
      <c r="AF46" s="22">
        <v>4.75</v>
      </c>
      <c r="AG46" s="11" t="s">
        <v>8</v>
      </c>
      <c r="AH46" s="11" t="s">
        <v>11</v>
      </c>
      <c r="AI46" s="11" t="s">
        <v>8</v>
      </c>
      <c r="AJ46" s="11" t="s">
        <v>8</v>
      </c>
    </row>
    <row r="47" spans="1:36" ht="16.5">
      <c r="A47" s="58"/>
      <c r="B47" s="61"/>
      <c r="C47" s="14">
        <v>41730</v>
      </c>
      <c r="D47" s="21">
        <v>8.9</v>
      </c>
      <c r="E47" s="21">
        <v>41.4</v>
      </c>
      <c r="F47" s="21">
        <v>0.6</v>
      </c>
      <c r="G47" s="21">
        <v>5.11</v>
      </c>
      <c r="H47" s="22">
        <v>7.25</v>
      </c>
      <c r="I47" s="11" t="s">
        <v>8</v>
      </c>
      <c r="J47" s="11" t="s">
        <v>9</v>
      </c>
      <c r="K47" s="11" t="s">
        <v>10</v>
      </c>
      <c r="L47" s="11" t="s">
        <v>10</v>
      </c>
      <c r="M47" s="58"/>
      <c r="N47" s="61"/>
      <c r="O47" s="8">
        <v>41730</v>
      </c>
      <c r="P47" s="21">
        <v>10.7</v>
      </c>
      <c r="Q47" s="21">
        <v>16.4</v>
      </c>
      <c r="R47" s="21">
        <v>0.4</v>
      </c>
      <c r="S47" s="21">
        <v>6.88</v>
      </c>
      <c r="T47" s="22">
        <v>6.75</v>
      </c>
      <c r="U47" s="11" t="s">
        <v>8</v>
      </c>
      <c r="V47" s="11" t="s">
        <v>11</v>
      </c>
      <c r="W47" s="11" t="s">
        <v>10</v>
      </c>
      <c r="X47" s="11" t="s">
        <v>10</v>
      </c>
      <c r="Y47" s="58"/>
      <c r="Z47" s="61"/>
      <c r="AA47" s="14">
        <v>41730</v>
      </c>
      <c r="AB47" s="21">
        <v>6.2</v>
      </c>
      <c r="AC47" s="21">
        <v>40.9</v>
      </c>
      <c r="AD47" s="21">
        <v>1</v>
      </c>
      <c r="AE47" s="21">
        <v>2.18</v>
      </c>
      <c r="AF47" s="22">
        <v>6.25</v>
      </c>
      <c r="AG47" s="11" t="s">
        <v>8</v>
      </c>
      <c r="AH47" s="11" t="s">
        <v>9</v>
      </c>
      <c r="AI47" s="11" t="s">
        <v>10</v>
      </c>
      <c r="AJ47" s="11" t="s">
        <v>8</v>
      </c>
    </row>
    <row r="48" spans="1:36" ht="16.5">
      <c r="A48" s="58"/>
      <c r="B48" s="61"/>
      <c r="C48" s="28">
        <v>41769</v>
      </c>
      <c r="D48" s="21">
        <v>6.2</v>
      </c>
      <c r="E48" s="21">
        <v>10</v>
      </c>
      <c r="F48" s="21">
        <v>6.8</v>
      </c>
      <c r="G48" s="21">
        <v>2.84</v>
      </c>
      <c r="H48" s="22">
        <v>3.5</v>
      </c>
      <c r="I48" s="11" t="s">
        <v>8</v>
      </c>
      <c r="J48" s="11" t="s">
        <v>11</v>
      </c>
      <c r="K48" s="11" t="s">
        <v>11</v>
      </c>
      <c r="L48" s="11" t="s">
        <v>8</v>
      </c>
      <c r="M48" s="58"/>
      <c r="N48" s="61"/>
      <c r="O48" s="8">
        <v>41769</v>
      </c>
      <c r="P48" s="21">
        <v>7.5</v>
      </c>
      <c r="Q48" s="21">
        <v>37.6</v>
      </c>
      <c r="R48" s="21">
        <v>4.2</v>
      </c>
      <c r="S48" s="21">
        <v>3.49</v>
      </c>
      <c r="T48" s="22">
        <v>6.25</v>
      </c>
      <c r="U48" s="11" t="s">
        <v>8</v>
      </c>
      <c r="V48" s="11" t="s">
        <v>9</v>
      </c>
      <c r="W48" s="11" t="s">
        <v>8</v>
      </c>
      <c r="X48" s="11" t="s">
        <v>10</v>
      </c>
      <c r="Y48" s="58"/>
      <c r="Z48" s="61"/>
      <c r="AA48" s="28">
        <v>41769</v>
      </c>
      <c r="AB48" s="21">
        <v>8.5</v>
      </c>
      <c r="AC48" s="21">
        <v>9.1</v>
      </c>
      <c r="AD48" s="21">
        <v>4.7</v>
      </c>
      <c r="AE48" s="21">
        <v>2.95</v>
      </c>
      <c r="AF48" s="22">
        <v>4</v>
      </c>
      <c r="AG48" s="11" t="s">
        <v>8</v>
      </c>
      <c r="AH48" s="11" t="s">
        <v>11</v>
      </c>
      <c r="AI48" s="11" t="s">
        <v>9</v>
      </c>
      <c r="AJ48" s="11" t="s">
        <v>8</v>
      </c>
    </row>
    <row r="49" spans="1:36" ht="16.5">
      <c r="A49" s="58"/>
      <c r="B49" s="61"/>
      <c r="C49" s="8">
        <v>41794</v>
      </c>
      <c r="D49" s="21">
        <v>6</v>
      </c>
      <c r="E49" s="21">
        <v>13.9</v>
      </c>
      <c r="F49" s="21">
        <v>1.6</v>
      </c>
      <c r="G49" s="21">
        <v>1.02</v>
      </c>
      <c r="H49" s="22">
        <v>5.75</v>
      </c>
      <c r="I49" s="11" t="s">
        <v>8</v>
      </c>
      <c r="J49" s="11" t="s">
        <v>11</v>
      </c>
      <c r="K49" s="11" t="s">
        <v>10</v>
      </c>
      <c r="L49" s="11" t="s">
        <v>8</v>
      </c>
      <c r="M49" s="58"/>
      <c r="N49" s="61"/>
      <c r="O49" s="8">
        <v>41794</v>
      </c>
      <c r="P49" s="21">
        <v>17</v>
      </c>
      <c r="Q49" s="21">
        <v>15.4</v>
      </c>
      <c r="R49" s="21">
        <v>1.4</v>
      </c>
      <c r="S49" s="21">
        <v>4.1</v>
      </c>
      <c r="T49" s="22">
        <v>7.75</v>
      </c>
      <c r="U49" s="11" t="s">
        <v>10</v>
      </c>
      <c r="V49" s="11" t="s">
        <v>11</v>
      </c>
      <c r="W49" s="11" t="s">
        <v>10</v>
      </c>
      <c r="X49" s="11" t="s">
        <v>10</v>
      </c>
      <c r="Y49" s="58"/>
      <c r="Z49" s="61"/>
      <c r="AA49" s="8">
        <v>41794</v>
      </c>
      <c r="AB49" s="21">
        <v>7.5</v>
      </c>
      <c r="AC49" s="21">
        <v>13.9</v>
      </c>
      <c r="AD49" s="21">
        <v>1.7</v>
      </c>
      <c r="AE49" s="21">
        <v>1.94</v>
      </c>
      <c r="AF49" s="22">
        <v>5.75</v>
      </c>
      <c r="AG49" s="11" t="s">
        <v>8</v>
      </c>
      <c r="AH49" s="11" t="s">
        <v>11</v>
      </c>
      <c r="AI49" s="11" t="s">
        <v>10</v>
      </c>
      <c r="AJ49" s="11" t="s">
        <v>8</v>
      </c>
    </row>
    <row r="50" spans="1:36" ht="16.5">
      <c r="A50" s="58"/>
      <c r="B50" s="61"/>
      <c r="C50" s="14">
        <v>41825</v>
      </c>
      <c r="D50" s="27">
        <v>7.1</v>
      </c>
      <c r="E50" s="27">
        <v>10.3</v>
      </c>
      <c r="F50" s="27">
        <v>4.2</v>
      </c>
      <c r="G50" s="27">
        <v>1.36</v>
      </c>
      <c r="H50" s="22">
        <v>4.75</v>
      </c>
      <c r="I50" s="11" t="s">
        <v>8</v>
      </c>
      <c r="J50" s="11" t="s">
        <v>11</v>
      </c>
      <c r="K50" s="11" t="s">
        <v>8</v>
      </c>
      <c r="L50" s="11" t="s">
        <v>8</v>
      </c>
      <c r="M50" s="58"/>
      <c r="N50" s="61"/>
      <c r="O50" s="14">
        <v>41825</v>
      </c>
      <c r="P50" s="27">
        <v>9.8</v>
      </c>
      <c r="Q50" s="27">
        <v>9.3</v>
      </c>
      <c r="R50" s="27">
        <v>3.6</v>
      </c>
      <c r="S50" s="27">
        <v>1.74</v>
      </c>
      <c r="T50" s="22">
        <v>4.75</v>
      </c>
      <c r="U50" s="11" t="s">
        <v>8</v>
      </c>
      <c r="V50" s="11" t="s">
        <v>11</v>
      </c>
      <c r="W50" s="11" t="s">
        <v>8</v>
      </c>
      <c r="X50" s="11" t="s">
        <v>8</v>
      </c>
      <c r="Y50" s="58"/>
      <c r="Z50" s="61"/>
      <c r="AA50" s="14">
        <v>41825</v>
      </c>
      <c r="AB50" s="27">
        <v>6.5</v>
      </c>
      <c r="AC50" s="27">
        <v>8.6</v>
      </c>
      <c r="AD50" s="27">
        <v>4.1</v>
      </c>
      <c r="AE50" s="27">
        <v>1.21</v>
      </c>
      <c r="AF50" s="22">
        <v>4.75</v>
      </c>
      <c r="AG50" s="11" t="s">
        <v>8</v>
      </c>
      <c r="AH50" s="11" t="s">
        <v>11</v>
      </c>
      <c r="AI50" s="11" t="s">
        <v>8</v>
      </c>
      <c r="AJ50" s="11" t="s">
        <v>8</v>
      </c>
    </row>
    <row r="51" spans="1:36" ht="16.5">
      <c r="A51" s="58"/>
      <c r="B51" s="61"/>
      <c r="C51" s="28">
        <v>41877</v>
      </c>
      <c r="D51" s="21">
        <v>14</v>
      </c>
      <c r="E51" s="21">
        <v>16</v>
      </c>
      <c r="F51" s="21">
        <v>5</v>
      </c>
      <c r="G51" s="21">
        <v>2.61</v>
      </c>
      <c r="H51" s="22">
        <v>4</v>
      </c>
      <c r="I51" s="11" t="s">
        <v>8</v>
      </c>
      <c r="J51" s="11" t="s">
        <v>11</v>
      </c>
      <c r="K51" s="11" t="s">
        <v>9</v>
      </c>
      <c r="L51" s="11" t="s">
        <v>8</v>
      </c>
      <c r="M51" s="58"/>
      <c r="N51" s="61"/>
      <c r="O51" s="28">
        <v>41877</v>
      </c>
      <c r="P51" s="21">
        <v>13.6</v>
      </c>
      <c r="Q51" s="21">
        <v>8.4</v>
      </c>
      <c r="R51" s="21">
        <v>1.2</v>
      </c>
      <c r="S51" s="21">
        <v>4.14</v>
      </c>
      <c r="T51" s="22">
        <v>6.75</v>
      </c>
      <c r="U51" s="11" t="s">
        <v>8</v>
      </c>
      <c r="V51" s="11" t="s">
        <v>11</v>
      </c>
      <c r="W51" s="11" t="s">
        <v>10</v>
      </c>
      <c r="X51" s="11" t="s">
        <v>10</v>
      </c>
      <c r="Y51" s="58"/>
      <c r="Z51" s="61"/>
      <c r="AA51" s="28">
        <v>41877</v>
      </c>
      <c r="AB51" s="21">
        <v>6.8</v>
      </c>
      <c r="AC51" s="21">
        <v>18</v>
      </c>
      <c r="AD51" s="21">
        <v>5.3</v>
      </c>
      <c r="AE51" s="21">
        <v>1.99</v>
      </c>
      <c r="AF51" s="22">
        <v>4</v>
      </c>
      <c r="AG51" s="11" t="s">
        <v>8</v>
      </c>
      <c r="AH51" s="11" t="s">
        <v>11</v>
      </c>
      <c r="AI51" s="11" t="s">
        <v>9</v>
      </c>
      <c r="AJ51" s="11" t="s">
        <v>8</v>
      </c>
    </row>
    <row r="52" spans="1:36" ht="16.5">
      <c r="A52" s="58"/>
      <c r="B52" s="61"/>
      <c r="C52" s="14">
        <v>41885</v>
      </c>
      <c r="D52" s="21">
        <v>12</v>
      </c>
      <c r="E52" s="21">
        <v>32.1</v>
      </c>
      <c r="F52" s="21">
        <v>4.2</v>
      </c>
      <c r="G52" s="21">
        <v>2.2</v>
      </c>
      <c r="H52" s="22">
        <v>5.25</v>
      </c>
      <c r="I52" s="11" t="s">
        <v>8</v>
      </c>
      <c r="J52" s="11" t="s">
        <v>9</v>
      </c>
      <c r="K52" s="11" t="s">
        <v>8</v>
      </c>
      <c r="L52" s="11" t="s">
        <v>8</v>
      </c>
      <c r="M52" s="58"/>
      <c r="N52" s="61"/>
      <c r="O52" s="14">
        <v>41885</v>
      </c>
      <c r="P52" s="21">
        <v>14.4</v>
      </c>
      <c r="Q52" s="21">
        <v>32.9</v>
      </c>
      <c r="R52" s="21">
        <v>5.4</v>
      </c>
      <c r="S52" s="21">
        <v>1.67</v>
      </c>
      <c r="T52" s="22">
        <v>4.5</v>
      </c>
      <c r="U52" s="11" t="s">
        <v>8</v>
      </c>
      <c r="V52" s="11" t="s">
        <v>9</v>
      </c>
      <c r="W52" s="11" t="s">
        <v>9</v>
      </c>
      <c r="X52" s="11" t="s">
        <v>8</v>
      </c>
      <c r="Y52" s="58"/>
      <c r="Z52" s="61"/>
      <c r="AA52" s="14">
        <v>41885</v>
      </c>
      <c r="AB52" s="21">
        <v>6.4</v>
      </c>
      <c r="AC52" s="21">
        <v>12.7</v>
      </c>
      <c r="AD52" s="21">
        <v>4.6</v>
      </c>
      <c r="AE52" s="21">
        <v>1.32</v>
      </c>
      <c r="AF52" s="22">
        <v>4</v>
      </c>
      <c r="AG52" s="11" t="s">
        <v>8</v>
      </c>
      <c r="AH52" s="11" t="s">
        <v>11</v>
      </c>
      <c r="AI52" s="11" t="s">
        <v>9</v>
      </c>
      <c r="AJ52" s="11" t="s">
        <v>8</v>
      </c>
    </row>
    <row r="53" spans="1:36" ht="16.5">
      <c r="A53" s="58"/>
      <c r="B53" s="61"/>
      <c r="C53" s="14">
        <v>41913</v>
      </c>
      <c r="D53" s="21">
        <v>6.7</v>
      </c>
      <c r="E53" s="21">
        <v>13.6</v>
      </c>
      <c r="F53" s="21">
        <v>3.9</v>
      </c>
      <c r="G53" s="21">
        <v>3.53</v>
      </c>
      <c r="H53" s="22">
        <v>5.75</v>
      </c>
      <c r="I53" s="11" t="s">
        <v>8</v>
      </c>
      <c r="J53" s="11" t="s">
        <v>11</v>
      </c>
      <c r="K53" s="11" t="s">
        <v>8</v>
      </c>
      <c r="L53" s="11" t="s">
        <v>10</v>
      </c>
      <c r="M53" s="58"/>
      <c r="N53" s="61"/>
      <c r="O53" s="14">
        <v>41913</v>
      </c>
      <c r="P53" s="21">
        <v>8.3</v>
      </c>
      <c r="Q53" s="21">
        <v>13.2</v>
      </c>
      <c r="R53" s="21">
        <v>5.7</v>
      </c>
      <c r="S53" s="21">
        <v>1.69</v>
      </c>
      <c r="T53" s="22">
        <v>4</v>
      </c>
      <c r="U53" s="11" t="s">
        <v>8</v>
      </c>
      <c r="V53" s="11" t="s">
        <v>11</v>
      </c>
      <c r="W53" s="11" t="s">
        <v>9</v>
      </c>
      <c r="X53" s="11" t="s">
        <v>8</v>
      </c>
      <c r="Y53" s="58"/>
      <c r="Z53" s="61"/>
      <c r="AA53" s="14">
        <v>41913</v>
      </c>
      <c r="AB53" s="21">
        <v>7.2</v>
      </c>
      <c r="AC53" s="21">
        <v>13.8</v>
      </c>
      <c r="AD53" s="21">
        <v>4.9</v>
      </c>
      <c r="AE53" s="21">
        <v>3.2</v>
      </c>
      <c r="AF53" s="22">
        <v>5</v>
      </c>
      <c r="AG53" s="11" t="s">
        <v>8</v>
      </c>
      <c r="AH53" s="11" t="s">
        <v>11</v>
      </c>
      <c r="AI53" s="11" t="s">
        <v>9</v>
      </c>
      <c r="AJ53" s="11" t="s">
        <v>10</v>
      </c>
    </row>
    <row r="54" spans="1:36" ht="16.5">
      <c r="A54" s="58"/>
      <c r="B54" s="61"/>
      <c r="C54" s="14">
        <v>41949</v>
      </c>
      <c r="D54" s="21">
        <v>7.1</v>
      </c>
      <c r="E54" s="21">
        <v>29.4</v>
      </c>
      <c r="F54" s="21">
        <v>3.1</v>
      </c>
      <c r="G54" s="21">
        <v>1.54</v>
      </c>
      <c r="H54" s="22">
        <v>5.25</v>
      </c>
      <c r="I54" s="11">
        <v>6</v>
      </c>
      <c r="J54" s="11">
        <v>3</v>
      </c>
      <c r="K54" s="11">
        <v>6</v>
      </c>
      <c r="L54" s="11">
        <v>6</v>
      </c>
      <c r="M54" s="58"/>
      <c r="N54" s="61"/>
      <c r="O54" s="14">
        <v>41949</v>
      </c>
      <c r="P54" s="21">
        <v>7.1</v>
      </c>
      <c r="Q54" s="21">
        <v>29.4</v>
      </c>
      <c r="R54" s="21">
        <v>3.1</v>
      </c>
      <c r="S54" s="21">
        <v>1.54</v>
      </c>
      <c r="T54" s="22">
        <v>6.25</v>
      </c>
      <c r="U54" s="11">
        <v>6</v>
      </c>
      <c r="V54" s="11">
        <v>3</v>
      </c>
      <c r="W54" s="11">
        <v>6</v>
      </c>
      <c r="X54" s="11">
        <v>10</v>
      </c>
      <c r="Y54" s="58"/>
      <c r="Z54" s="61"/>
      <c r="AA54" s="14">
        <v>41949</v>
      </c>
      <c r="AB54" s="21">
        <v>6.3</v>
      </c>
      <c r="AC54" s="21">
        <v>18.1</v>
      </c>
      <c r="AD54" s="21">
        <v>2.8</v>
      </c>
      <c r="AE54" s="21">
        <v>0.92</v>
      </c>
      <c r="AF54" s="22">
        <v>4</v>
      </c>
      <c r="AG54" s="11">
        <v>6</v>
      </c>
      <c r="AH54" s="11">
        <v>1</v>
      </c>
      <c r="AI54" s="11">
        <v>6</v>
      </c>
      <c r="AJ54" s="11">
        <v>3</v>
      </c>
    </row>
    <row r="55" spans="1:36" ht="17.25" thickBot="1">
      <c r="A55" s="59"/>
      <c r="B55" s="62"/>
      <c r="C55" s="25">
        <v>41976</v>
      </c>
      <c r="D55" s="21">
        <v>6.7</v>
      </c>
      <c r="E55" s="21">
        <v>6.5</v>
      </c>
      <c r="F55" s="21">
        <v>4</v>
      </c>
      <c r="G55" s="21">
        <v>2.35</v>
      </c>
      <c r="H55" s="22">
        <v>4.75</v>
      </c>
      <c r="I55" s="11" t="s">
        <v>8</v>
      </c>
      <c r="J55" s="11" t="s">
        <v>11</v>
      </c>
      <c r="K55" s="11" t="s">
        <v>8</v>
      </c>
      <c r="L55" s="11" t="s">
        <v>8</v>
      </c>
      <c r="M55" s="59"/>
      <c r="N55" s="62"/>
      <c r="O55" s="25">
        <v>41976</v>
      </c>
      <c r="P55" s="21">
        <v>6.4</v>
      </c>
      <c r="Q55" s="21">
        <v>8.7</v>
      </c>
      <c r="R55" s="21">
        <v>3.3</v>
      </c>
      <c r="S55" s="21">
        <v>1.93</v>
      </c>
      <c r="T55" s="22">
        <v>4.75</v>
      </c>
      <c r="U55" s="11" t="s">
        <v>8</v>
      </c>
      <c r="V55" s="11" t="s">
        <v>11</v>
      </c>
      <c r="W55" s="11" t="s">
        <v>8</v>
      </c>
      <c r="X55" s="11" t="s">
        <v>8</v>
      </c>
      <c r="Y55" s="59"/>
      <c r="Z55" s="62"/>
      <c r="AA55" s="25">
        <v>41976</v>
      </c>
      <c r="AB55" s="21">
        <v>6.5</v>
      </c>
      <c r="AC55" s="21">
        <v>7.1</v>
      </c>
      <c r="AD55" s="21">
        <v>4.3</v>
      </c>
      <c r="AE55" s="21">
        <v>1.49</v>
      </c>
      <c r="AF55" s="22">
        <v>4.75</v>
      </c>
      <c r="AG55" s="11" t="s">
        <v>8</v>
      </c>
      <c r="AH55" s="11" t="s">
        <v>11</v>
      </c>
      <c r="AI55" s="11" t="s">
        <v>8</v>
      </c>
      <c r="AJ55" s="11" t="s">
        <v>8</v>
      </c>
    </row>
    <row r="56" spans="1:36" ht="18" thickBot="1" thickTop="1">
      <c r="A56" s="15" t="s">
        <v>4</v>
      </c>
      <c r="B56" s="16"/>
      <c r="C56" s="17" t="s">
        <v>1</v>
      </c>
      <c r="D56" s="26">
        <f>AVERAGE(D44:D55)</f>
        <v>8.108712121212122</v>
      </c>
      <c r="E56" s="26">
        <f>AVERAGE(E44:E55)</f>
        <v>21.17904040404041</v>
      </c>
      <c r="F56" s="26">
        <f>AVERAGE(F44:F55)</f>
        <v>3.6085858585858586</v>
      </c>
      <c r="G56" s="26">
        <f>AVERAGE(G44:G55)</f>
        <v>2.6085732323232325</v>
      </c>
      <c r="H56" s="18">
        <f>AVERAGE(H44:H55)</f>
        <v>5.291666666666667</v>
      </c>
      <c r="I56" s="19" t="str">
        <f>IF(D56&lt;3,"1",IF(D56&lt;5,"3",IF(D56&lt;=15,"6",IF(D56&gt;15,"10"))))</f>
        <v>6</v>
      </c>
      <c r="J56" s="20" t="str">
        <f>IF(E56&lt;20,"1",IF(E56&lt;=49,"3",IF(E56&lt;=100,"6",IF(E56&gt;100,"10"))))</f>
        <v>3</v>
      </c>
      <c r="K56" s="20" t="str">
        <f>IF(F56&gt;6.5,"1",IF(F56&gt;=4.6,"3",IF(F56&gt;=2,"6",IF(F56&gt;=0,"10"))))</f>
        <v>6</v>
      </c>
      <c r="L56" s="20" t="str">
        <f>IF(G56&lt;0.5,"1",IF(G56&lt;1,"3",IF(G56&lt;=3,"6",IF(G56&gt;=3,"10"))))</f>
        <v>6</v>
      </c>
      <c r="M56" s="15" t="s">
        <v>5</v>
      </c>
      <c r="N56" s="16"/>
      <c r="O56" s="17" t="s">
        <v>1</v>
      </c>
      <c r="P56" s="26">
        <f>AVERAGE(P44:P55)</f>
        <v>11.250252525252526</v>
      </c>
      <c r="Q56" s="26">
        <f>AVERAGE(Q44:Q55)</f>
        <v>22.26439393939394</v>
      </c>
      <c r="R56" s="26">
        <f>AVERAGE(R44:R55)</f>
        <v>3.5729797979797984</v>
      </c>
      <c r="S56" s="26">
        <f>AVERAGE(S44:S55)</f>
        <v>3.555189393939394</v>
      </c>
      <c r="T56" s="18">
        <f>AVERAGE(T44:T55)</f>
        <v>5.791666666666667</v>
      </c>
      <c r="U56" s="19" t="str">
        <f>IF(P56&lt;3,"1",IF(P56&lt;5,"3",IF(P56&lt;=15,"6",IF(P56&gt;15,"10"))))</f>
        <v>6</v>
      </c>
      <c r="V56" s="20" t="str">
        <f>IF(Q56&lt;20,"1",IF(Q56&lt;=49,"3",IF(Q56&lt;=100,"6",IF(Q56&gt;100,"10"))))</f>
        <v>3</v>
      </c>
      <c r="W56" s="20" t="str">
        <f>IF(R56&gt;6.5,"1",IF(R56&gt;=4.6,"3",IF(R56&gt;=2,"6",IF(R56&gt;=0,"10"))))</f>
        <v>6</v>
      </c>
      <c r="X56" s="20" t="str">
        <f>IF(S56&lt;0.5,"1",IF(S56&lt;1,"3",IF(S56&lt;=3,"6",IF(S56&gt;=3,"10"))))</f>
        <v>10</v>
      </c>
      <c r="Y56" s="15" t="s">
        <v>4</v>
      </c>
      <c r="Z56" s="16"/>
      <c r="AA56" s="17" t="s">
        <v>1</v>
      </c>
      <c r="AB56" s="26">
        <f>AVERAGE(AB44:AB55)</f>
        <v>7.1714646464646465</v>
      </c>
      <c r="AC56" s="26">
        <f>AVERAGE(AC44:AC55)</f>
        <v>20.22992424242424</v>
      </c>
      <c r="AD56" s="26">
        <f>AVERAGE(AD44:AD55)</f>
        <v>4.011237373737374</v>
      </c>
      <c r="AE56" s="26">
        <f>AVERAGE(AE44:AE55)</f>
        <v>1.9854292929292923</v>
      </c>
      <c r="AF56" s="18">
        <f>AVERAGE(AF44:AF55)</f>
        <v>4.770833333333333</v>
      </c>
      <c r="AG56" s="19" t="str">
        <f>IF(AB56&lt;3,"1",IF(AB56&lt;5,"3",IF(AB56&lt;=15,"6",IF(AB56&gt;15,"10"))))</f>
        <v>6</v>
      </c>
      <c r="AH56" s="20" t="str">
        <f>IF(AC56&lt;20,"1",IF(AC56&lt;=49,"3",IF(AC56&lt;=100,"6",IF(AC56&gt;100,"10"))))</f>
        <v>3</v>
      </c>
      <c r="AI56" s="20" t="str">
        <f>IF(AD56&gt;6.5,"1",IF(AD56&gt;=4.6,"3",IF(AD56&gt;=2,"6",IF(AD56&gt;=0,"10"))))</f>
        <v>6</v>
      </c>
      <c r="AJ56" s="20" t="str">
        <f>IF(AE56&lt;0.5,"1",IF(AE56&lt;1,"3",IF(AE56&lt;=3,"6",IF(AE56&gt;=3,"10"))))</f>
        <v>6</v>
      </c>
    </row>
    <row r="57" spans="1:36" ht="17.25" thickTop="1">
      <c r="A57" s="57" t="s">
        <v>12</v>
      </c>
      <c r="B57" s="60"/>
      <c r="C57" s="28">
        <v>42012</v>
      </c>
      <c r="D57" s="29">
        <v>7.8</v>
      </c>
      <c r="E57" s="29">
        <v>33.5</v>
      </c>
      <c r="F57" s="29">
        <v>4.8</v>
      </c>
      <c r="G57" s="29">
        <v>0.92</v>
      </c>
      <c r="H57" s="22">
        <v>3.75</v>
      </c>
      <c r="I57" s="13" t="s">
        <v>8</v>
      </c>
      <c r="J57" s="13" t="s">
        <v>9</v>
      </c>
      <c r="K57" s="13" t="s">
        <v>9</v>
      </c>
      <c r="L57" s="13" t="s">
        <v>9</v>
      </c>
      <c r="M57" s="57" t="s">
        <v>12</v>
      </c>
      <c r="N57" s="60"/>
      <c r="O57" s="14">
        <v>42012</v>
      </c>
      <c r="P57" s="21">
        <v>6.5</v>
      </c>
      <c r="Q57" s="21">
        <v>51.4</v>
      </c>
      <c r="R57" s="21">
        <v>3.6</v>
      </c>
      <c r="S57" s="21">
        <v>3.6</v>
      </c>
      <c r="T57" s="12">
        <v>7</v>
      </c>
      <c r="U57" s="13" t="s">
        <v>8</v>
      </c>
      <c r="V57" s="13" t="s">
        <v>8</v>
      </c>
      <c r="W57" s="13" t="s">
        <v>8</v>
      </c>
      <c r="X57" s="13" t="s">
        <v>10</v>
      </c>
      <c r="Y57" s="57" t="s">
        <v>12</v>
      </c>
      <c r="Z57" s="60"/>
      <c r="AA57" s="28">
        <v>42012</v>
      </c>
      <c r="AB57" s="21">
        <v>7.6</v>
      </c>
      <c r="AC57" s="21">
        <v>37.8</v>
      </c>
      <c r="AD57" s="21">
        <v>4.3</v>
      </c>
      <c r="AE57" s="21">
        <v>1.17</v>
      </c>
      <c r="AF57" s="22">
        <v>5.25</v>
      </c>
      <c r="AG57" s="11" t="s">
        <v>8</v>
      </c>
      <c r="AH57" s="11" t="s">
        <v>9</v>
      </c>
      <c r="AI57" s="11" t="s">
        <v>8</v>
      </c>
      <c r="AJ57" s="11" t="s">
        <v>8</v>
      </c>
    </row>
    <row r="58" spans="1:36" ht="16.5">
      <c r="A58" s="58"/>
      <c r="B58" s="61"/>
      <c r="C58" s="14">
        <v>42041</v>
      </c>
      <c r="D58" s="21">
        <v>6.2</v>
      </c>
      <c r="E58" s="21">
        <v>8.6</v>
      </c>
      <c r="F58" s="21">
        <v>3</v>
      </c>
      <c r="G58" s="21">
        <v>0.11</v>
      </c>
      <c r="H58" s="30">
        <v>3.5</v>
      </c>
      <c r="I58" s="11" t="s">
        <v>8</v>
      </c>
      <c r="J58" s="11" t="s">
        <v>11</v>
      </c>
      <c r="K58" s="11" t="s">
        <v>8</v>
      </c>
      <c r="L58" s="11" t="s">
        <v>11</v>
      </c>
      <c r="M58" s="58"/>
      <c r="N58" s="61"/>
      <c r="O58" s="14">
        <v>42041</v>
      </c>
      <c r="P58" s="21">
        <v>10.2</v>
      </c>
      <c r="Q58" s="21">
        <v>13.1</v>
      </c>
      <c r="R58" s="21">
        <v>1.8</v>
      </c>
      <c r="S58" s="21">
        <v>7.05</v>
      </c>
      <c r="T58" s="22">
        <v>6.75</v>
      </c>
      <c r="U58" s="11" t="s">
        <v>8</v>
      </c>
      <c r="V58" s="11" t="s">
        <v>11</v>
      </c>
      <c r="W58" s="11" t="s">
        <v>10</v>
      </c>
      <c r="X58" s="11" t="s">
        <v>10</v>
      </c>
      <c r="Y58" s="58"/>
      <c r="Z58" s="61"/>
      <c r="AA58" s="14">
        <v>42041</v>
      </c>
      <c r="AB58" s="21">
        <v>6.6</v>
      </c>
      <c r="AC58" s="21">
        <v>9.6</v>
      </c>
      <c r="AD58" s="21">
        <v>2.6</v>
      </c>
      <c r="AE58" s="21">
        <v>2.82</v>
      </c>
      <c r="AF58" s="22">
        <v>4.75</v>
      </c>
      <c r="AG58" s="11" t="s">
        <v>8</v>
      </c>
      <c r="AH58" s="11" t="s">
        <v>11</v>
      </c>
      <c r="AI58" s="11" t="s">
        <v>8</v>
      </c>
      <c r="AJ58" s="11" t="s">
        <v>8</v>
      </c>
    </row>
    <row r="59" spans="1:36" ht="16.5">
      <c r="A59" s="58"/>
      <c r="B59" s="61"/>
      <c r="C59" s="31">
        <v>42072</v>
      </c>
      <c r="D59" s="29">
        <v>9.2</v>
      </c>
      <c r="E59" s="29">
        <v>8.9</v>
      </c>
      <c r="F59" s="29">
        <v>2.6</v>
      </c>
      <c r="G59" s="29">
        <v>7.73</v>
      </c>
      <c r="H59" s="12">
        <v>5.75</v>
      </c>
      <c r="I59" s="13" t="s">
        <v>8</v>
      </c>
      <c r="J59" s="13" t="s">
        <v>11</v>
      </c>
      <c r="K59" s="13" t="s">
        <v>8</v>
      </c>
      <c r="L59" s="13" t="s">
        <v>10</v>
      </c>
      <c r="M59" s="58"/>
      <c r="N59" s="61"/>
      <c r="O59" s="14">
        <v>42072</v>
      </c>
      <c r="P59" s="21">
        <v>14</v>
      </c>
      <c r="Q59" s="21">
        <v>78.5</v>
      </c>
      <c r="R59" s="21">
        <v>2.8</v>
      </c>
      <c r="S59" s="21">
        <v>9.51</v>
      </c>
      <c r="T59" s="11">
        <v>7</v>
      </c>
      <c r="U59" s="11" t="s">
        <v>8</v>
      </c>
      <c r="V59" s="11" t="s">
        <v>8</v>
      </c>
      <c r="W59" s="11" t="s">
        <v>8</v>
      </c>
      <c r="X59" s="22" t="s">
        <v>10</v>
      </c>
      <c r="Y59" s="58"/>
      <c r="Z59" s="61"/>
      <c r="AA59" s="28">
        <v>42072</v>
      </c>
      <c r="AB59" s="21">
        <v>6.5</v>
      </c>
      <c r="AC59" s="21">
        <v>11.8</v>
      </c>
      <c r="AD59" s="21">
        <v>3.3</v>
      </c>
      <c r="AE59" s="21">
        <v>10.7</v>
      </c>
      <c r="AF59" s="11">
        <v>5.75</v>
      </c>
      <c r="AG59" s="11" t="s">
        <v>8</v>
      </c>
      <c r="AH59" s="11" t="s">
        <v>11</v>
      </c>
      <c r="AI59" s="11" t="s">
        <v>8</v>
      </c>
      <c r="AJ59" s="22" t="s">
        <v>10</v>
      </c>
    </row>
    <row r="60" spans="1:36" ht="16.5">
      <c r="A60" s="58"/>
      <c r="B60" s="61"/>
      <c r="C60" s="14">
        <v>42117</v>
      </c>
      <c r="D60" s="21">
        <v>6.3</v>
      </c>
      <c r="E60" s="21">
        <v>12.8</v>
      </c>
      <c r="F60" s="21">
        <v>3.8</v>
      </c>
      <c r="G60" s="21">
        <v>5.81</v>
      </c>
      <c r="H60" s="22">
        <f aca="true" t="shared" si="45" ref="H60:H65">(I60+J60+K60+L60)/4</f>
        <v>5.75</v>
      </c>
      <c r="I60" s="11" t="str">
        <f aca="true" t="shared" si="46" ref="I60:I65">IF(D60&lt;=3,"1",IF(D60&lt;5,"3",IF(D60&lt;=15,"6",IF(D60&gt;15,"10"))))</f>
        <v>6</v>
      </c>
      <c r="J60" s="11" t="str">
        <f aca="true" t="shared" si="47" ref="J60:J65">IF(E60&lt;=20,"1",IF(E60&lt;=49.9,"3",IF(E60&lt;=100,"6",IF(E60&gt;100,"10"))))</f>
        <v>1</v>
      </c>
      <c r="K60" s="11" t="str">
        <f aca="true" t="shared" si="48" ref="K60:K65">IF(F60&gt;=6.5,"1",IF(F60&gt;=4.6,"3",IF(F60&gt;=2,"6",IF(F60&gt;=0,"10"))))</f>
        <v>6</v>
      </c>
      <c r="L60" s="11" t="str">
        <f aca="true" t="shared" si="49" ref="L60:L65">IF(G60&lt;=0.5,"1",IF(G60&lt;1,"3",IF(G60&lt;=3,"6",IF(G60&gt;=3,"10"))))</f>
        <v>10</v>
      </c>
      <c r="M60" s="58"/>
      <c r="N60" s="61"/>
      <c r="O60" s="8">
        <v>42117</v>
      </c>
      <c r="P60" s="21">
        <v>12.2</v>
      </c>
      <c r="Q60" s="21">
        <v>21</v>
      </c>
      <c r="R60" s="21">
        <v>2.2</v>
      </c>
      <c r="S60" s="21">
        <v>10.3</v>
      </c>
      <c r="T60" s="22">
        <f aca="true" t="shared" si="50" ref="T60:T65">(U60+V60+W60+X60)/4</f>
        <v>6.25</v>
      </c>
      <c r="U60" s="11" t="str">
        <f aca="true" t="shared" si="51" ref="U60:U65">IF(P60&lt;=3,"1",IF(P60&lt;5,"3",IF(P60&lt;=15,"6",IF(P60&gt;15,"10"))))</f>
        <v>6</v>
      </c>
      <c r="V60" s="11" t="str">
        <f aca="true" t="shared" si="52" ref="V60:V65">IF(Q60&lt;=20,"1",IF(Q60&lt;=49.9,"3",IF(Q60&lt;=100,"6",IF(Q60&gt;100,"10"))))</f>
        <v>3</v>
      </c>
      <c r="W60" s="11" t="str">
        <f aca="true" t="shared" si="53" ref="W60:W65">IF(R60&gt;=6.5,"1",IF(R60&gt;=4.6,"3",IF(R60&gt;=2,"6",IF(R60&gt;=0,"10"))))</f>
        <v>6</v>
      </c>
      <c r="X60" s="11" t="str">
        <f aca="true" t="shared" si="54" ref="X60:X65">IF(S60&lt;=0.5,"1",IF(S60&lt;1,"3",IF(S60&lt;=3,"6",IF(S60&gt;=3,"10"))))</f>
        <v>10</v>
      </c>
      <c r="Y60" s="58"/>
      <c r="Z60" s="61"/>
      <c r="AA60" s="14">
        <v>42117</v>
      </c>
      <c r="AB60" s="21">
        <v>6.3</v>
      </c>
      <c r="AC60" s="21">
        <v>21.8</v>
      </c>
      <c r="AD60" s="21">
        <v>6.8</v>
      </c>
      <c r="AE60" s="21">
        <v>5.45</v>
      </c>
      <c r="AF60" s="22">
        <f aca="true" t="shared" si="55" ref="AF60:AF65">(AG60+AH60+AI60+AJ60)/4</f>
        <v>5</v>
      </c>
      <c r="AG60" s="11" t="str">
        <f aca="true" t="shared" si="56" ref="AG60:AG65">IF(AB60&lt;=3,"1",IF(AB60&lt;5,"3",IF(AB60&lt;=15,"6",IF(AB60&gt;15,"10"))))</f>
        <v>6</v>
      </c>
      <c r="AH60" s="11" t="str">
        <f aca="true" t="shared" si="57" ref="AH60:AH65">IF(AC60&lt;=20,"1",IF(AC60&lt;=49.9,"3",IF(AC60&lt;=100,"6",IF(AC60&gt;100,"10"))))</f>
        <v>3</v>
      </c>
      <c r="AI60" s="11" t="str">
        <f aca="true" t="shared" si="58" ref="AI60:AI65">IF(AD60&gt;=6.5,"1",IF(AD60&gt;=4.6,"3",IF(AD60&gt;=2,"6",IF(AD60&gt;=0,"10"))))</f>
        <v>1</v>
      </c>
      <c r="AJ60" s="11" t="str">
        <f aca="true" t="shared" si="59" ref="AJ60:AJ65">IF(AE60&lt;=0.5,"1",IF(AE60&lt;1,"3",IF(AE60&lt;=3,"6",IF(AE60&gt;=3,"10"))))</f>
        <v>10</v>
      </c>
    </row>
    <row r="61" spans="1:36" ht="16.5">
      <c r="A61" s="58"/>
      <c r="B61" s="61"/>
      <c r="C61" s="28">
        <v>42143</v>
      </c>
      <c r="D61" s="21">
        <v>9.9</v>
      </c>
      <c r="E61" s="21">
        <v>20.9</v>
      </c>
      <c r="F61" s="21">
        <v>2.5</v>
      </c>
      <c r="G61" s="21">
        <v>2.5</v>
      </c>
      <c r="H61" s="22">
        <f t="shared" si="45"/>
        <v>5.25</v>
      </c>
      <c r="I61" s="11" t="str">
        <f t="shared" si="46"/>
        <v>6</v>
      </c>
      <c r="J61" s="11" t="str">
        <f t="shared" si="47"/>
        <v>3</v>
      </c>
      <c r="K61" s="11" t="str">
        <f t="shared" si="48"/>
        <v>6</v>
      </c>
      <c r="L61" s="11" t="str">
        <f t="shared" si="49"/>
        <v>6</v>
      </c>
      <c r="M61" s="58"/>
      <c r="N61" s="61"/>
      <c r="O61" s="8">
        <v>42143</v>
      </c>
      <c r="P61" s="21">
        <v>9</v>
      </c>
      <c r="Q61" s="21">
        <v>36.8</v>
      </c>
      <c r="R61" s="21">
        <v>6.7</v>
      </c>
      <c r="S61" s="21">
        <v>1.25</v>
      </c>
      <c r="T61" s="22">
        <f t="shared" si="50"/>
        <v>4</v>
      </c>
      <c r="U61" s="11" t="str">
        <f t="shared" si="51"/>
        <v>6</v>
      </c>
      <c r="V61" s="11" t="str">
        <f t="shared" si="52"/>
        <v>3</v>
      </c>
      <c r="W61" s="11" t="str">
        <f t="shared" si="53"/>
        <v>1</v>
      </c>
      <c r="X61" s="11" t="str">
        <f t="shared" si="54"/>
        <v>6</v>
      </c>
      <c r="Y61" s="58"/>
      <c r="Z61" s="61"/>
      <c r="AA61" s="28">
        <v>42143</v>
      </c>
      <c r="AB61" s="21">
        <v>6.6</v>
      </c>
      <c r="AC61" s="21">
        <v>70.6</v>
      </c>
      <c r="AD61" s="21">
        <v>8.7</v>
      </c>
      <c r="AE61" s="21">
        <v>1.51</v>
      </c>
      <c r="AF61" s="22">
        <f t="shared" si="55"/>
        <v>4.75</v>
      </c>
      <c r="AG61" s="11" t="str">
        <f t="shared" si="56"/>
        <v>6</v>
      </c>
      <c r="AH61" s="11" t="str">
        <f t="shared" si="57"/>
        <v>6</v>
      </c>
      <c r="AI61" s="11" t="str">
        <f t="shared" si="58"/>
        <v>1</v>
      </c>
      <c r="AJ61" s="11" t="str">
        <f t="shared" si="59"/>
        <v>6</v>
      </c>
    </row>
    <row r="62" spans="1:36" ht="16.5">
      <c r="A62" s="58"/>
      <c r="B62" s="61"/>
      <c r="C62" s="28">
        <v>42157</v>
      </c>
      <c r="D62" s="21">
        <v>10.7</v>
      </c>
      <c r="E62" s="21">
        <v>49.6</v>
      </c>
      <c r="F62" s="21">
        <v>2.1</v>
      </c>
      <c r="G62" s="21">
        <v>1.85</v>
      </c>
      <c r="H62" s="22">
        <f t="shared" si="45"/>
        <v>5.25</v>
      </c>
      <c r="I62" s="11" t="str">
        <f t="shared" si="46"/>
        <v>6</v>
      </c>
      <c r="J62" s="11" t="str">
        <f t="shared" si="47"/>
        <v>3</v>
      </c>
      <c r="K62" s="11" t="str">
        <f t="shared" si="48"/>
        <v>6</v>
      </c>
      <c r="L62" s="11" t="str">
        <f t="shared" si="49"/>
        <v>6</v>
      </c>
      <c r="M62" s="58"/>
      <c r="N62" s="61"/>
      <c r="O62" s="28">
        <v>42157</v>
      </c>
      <c r="P62" s="21">
        <v>11.8</v>
      </c>
      <c r="Q62" s="21">
        <v>112</v>
      </c>
      <c r="R62" s="21">
        <v>9.8</v>
      </c>
      <c r="S62" s="21">
        <v>1.16</v>
      </c>
      <c r="T62" s="22">
        <f t="shared" si="50"/>
        <v>5.75</v>
      </c>
      <c r="U62" s="11" t="str">
        <f t="shared" si="51"/>
        <v>6</v>
      </c>
      <c r="V62" s="11" t="str">
        <f t="shared" si="52"/>
        <v>10</v>
      </c>
      <c r="W62" s="11" t="str">
        <f t="shared" si="53"/>
        <v>1</v>
      </c>
      <c r="X62" s="11" t="str">
        <f t="shared" si="54"/>
        <v>6</v>
      </c>
      <c r="Y62" s="58"/>
      <c r="Z62" s="61"/>
      <c r="AA62" s="28">
        <v>42157</v>
      </c>
      <c r="AB62" s="21">
        <v>9.6</v>
      </c>
      <c r="AC62" s="21">
        <v>112</v>
      </c>
      <c r="AD62" s="21">
        <v>12.5</v>
      </c>
      <c r="AE62" s="21">
        <v>0.37</v>
      </c>
      <c r="AF62" s="22">
        <f t="shared" si="55"/>
        <v>4.5</v>
      </c>
      <c r="AG62" s="11" t="str">
        <f t="shared" si="56"/>
        <v>6</v>
      </c>
      <c r="AH62" s="11" t="str">
        <f t="shared" si="57"/>
        <v>10</v>
      </c>
      <c r="AI62" s="11" t="str">
        <f t="shared" si="58"/>
        <v>1</v>
      </c>
      <c r="AJ62" s="11" t="str">
        <f t="shared" si="59"/>
        <v>1</v>
      </c>
    </row>
    <row r="63" spans="1:36" ht="16.5">
      <c r="A63" s="58"/>
      <c r="B63" s="61"/>
      <c r="C63" s="14">
        <v>42200</v>
      </c>
      <c r="D63" s="21">
        <v>6.3</v>
      </c>
      <c r="E63" s="21">
        <v>15</v>
      </c>
      <c r="F63" s="21">
        <v>4.1</v>
      </c>
      <c r="G63" s="21">
        <v>0.89</v>
      </c>
      <c r="H63" s="22">
        <f t="shared" si="45"/>
        <v>4</v>
      </c>
      <c r="I63" s="11" t="str">
        <f t="shared" si="46"/>
        <v>6</v>
      </c>
      <c r="J63" s="11" t="str">
        <f t="shared" si="47"/>
        <v>1</v>
      </c>
      <c r="K63" s="11" t="str">
        <f t="shared" si="48"/>
        <v>6</v>
      </c>
      <c r="L63" s="11" t="str">
        <f t="shared" si="49"/>
        <v>3</v>
      </c>
      <c r="M63" s="58"/>
      <c r="N63" s="61"/>
      <c r="O63" s="14">
        <v>42200</v>
      </c>
      <c r="P63" s="21">
        <v>21.6</v>
      </c>
      <c r="Q63" s="21">
        <v>7.6</v>
      </c>
      <c r="R63" s="21">
        <v>1.9</v>
      </c>
      <c r="S63" s="21">
        <v>1.15</v>
      </c>
      <c r="T63" s="22">
        <f t="shared" si="50"/>
        <v>6.75</v>
      </c>
      <c r="U63" s="11" t="str">
        <f t="shared" si="51"/>
        <v>10</v>
      </c>
      <c r="V63" s="11" t="str">
        <f t="shared" si="52"/>
        <v>1</v>
      </c>
      <c r="W63" s="11" t="str">
        <f t="shared" si="53"/>
        <v>10</v>
      </c>
      <c r="X63" s="11" t="str">
        <f t="shared" si="54"/>
        <v>6</v>
      </c>
      <c r="Y63" s="58"/>
      <c r="Z63" s="61"/>
      <c r="AA63" s="14">
        <v>42200</v>
      </c>
      <c r="AB63" s="21">
        <v>6.1</v>
      </c>
      <c r="AC63" s="21">
        <v>23.6</v>
      </c>
      <c r="AD63" s="21">
        <v>8.2</v>
      </c>
      <c r="AE63" s="21">
        <v>0.35</v>
      </c>
      <c r="AF63" s="22">
        <f t="shared" si="55"/>
        <v>2.75</v>
      </c>
      <c r="AG63" s="11" t="str">
        <f t="shared" si="56"/>
        <v>6</v>
      </c>
      <c r="AH63" s="11" t="str">
        <f t="shared" si="57"/>
        <v>3</v>
      </c>
      <c r="AI63" s="11" t="str">
        <f t="shared" si="58"/>
        <v>1</v>
      </c>
      <c r="AJ63" s="11" t="str">
        <f t="shared" si="59"/>
        <v>1</v>
      </c>
    </row>
    <row r="64" spans="1:36" ht="16.5">
      <c r="A64" s="58"/>
      <c r="B64" s="61"/>
      <c r="C64" s="28">
        <v>42242</v>
      </c>
      <c r="D64" s="21">
        <v>3.4</v>
      </c>
      <c r="E64" s="21">
        <v>15</v>
      </c>
      <c r="F64" s="21">
        <v>4.7</v>
      </c>
      <c r="G64" s="21">
        <v>1.62</v>
      </c>
      <c r="H64" s="22">
        <f t="shared" si="45"/>
        <v>3.25</v>
      </c>
      <c r="I64" s="11" t="str">
        <f t="shared" si="46"/>
        <v>3</v>
      </c>
      <c r="J64" s="11" t="str">
        <f t="shared" si="47"/>
        <v>1</v>
      </c>
      <c r="K64" s="11" t="str">
        <f t="shared" si="48"/>
        <v>3</v>
      </c>
      <c r="L64" s="11" t="str">
        <f t="shared" si="49"/>
        <v>6</v>
      </c>
      <c r="M64" s="58"/>
      <c r="N64" s="61"/>
      <c r="O64" s="28">
        <v>42242</v>
      </c>
      <c r="P64" s="21">
        <v>5.1</v>
      </c>
      <c r="Q64" s="21">
        <v>15.9</v>
      </c>
      <c r="R64" s="21">
        <v>4.7</v>
      </c>
      <c r="S64" s="21">
        <v>0.94</v>
      </c>
      <c r="T64" s="22">
        <f t="shared" si="50"/>
        <v>3.25</v>
      </c>
      <c r="U64" s="11" t="str">
        <f t="shared" si="51"/>
        <v>6</v>
      </c>
      <c r="V64" s="11" t="str">
        <f t="shared" si="52"/>
        <v>1</v>
      </c>
      <c r="W64" s="11" t="str">
        <f t="shared" si="53"/>
        <v>3</v>
      </c>
      <c r="X64" s="11" t="str">
        <f t="shared" si="54"/>
        <v>3</v>
      </c>
      <c r="Y64" s="58"/>
      <c r="Z64" s="61"/>
      <c r="AA64" s="28">
        <v>42242</v>
      </c>
      <c r="AB64" s="21">
        <v>6.6</v>
      </c>
      <c r="AC64" s="21">
        <v>25.2</v>
      </c>
      <c r="AD64" s="21">
        <v>4.2</v>
      </c>
      <c r="AE64" s="21">
        <v>1.89</v>
      </c>
      <c r="AF64" s="22">
        <f t="shared" si="55"/>
        <v>5.25</v>
      </c>
      <c r="AG64" s="11" t="str">
        <f t="shared" si="56"/>
        <v>6</v>
      </c>
      <c r="AH64" s="11" t="str">
        <f t="shared" si="57"/>
        <v>3</v>
      </c>
      <c r="AI64" s="11" t="str">
        <f t="shared" si="58"/>
        <v>6</v>
      </c>
      <c r="AJ64" s="11" t="str">
        <f t="shared" si="59"/>
        <v>6</v>
      </c>
    </row>
    <row r="65" spans="1:36" ht="16.5">
      <c r="A65" s="58"/>
      <c r="B65" s="61"/>
      <c r="C65" s="14">
        <v>42257</v>
      </c>
      <c r="D65" s="21">
        <v>11.4</v>
      </c>
      <c r="E65" s="21">
        <v>68.9</v>
      </c>
      <c r="F65" s="21">
        <v>4.7</v>
      </c>
      <c r="G65" s="21">
        <v>2.3</v>
      </c>
      <c r="H65" s="22">
        <f t="shared" si="45"/>
        <v>5.25</v>
      </c>
      <c r="I65" s="11" t="str">
        <f t="shared" si="46"/>
        <v>6</v>
      </c>
      <c r="J65" s="11" t="str">
        <f t="shared" si="47"/>
        <v>6</v>
      </c>
      <c r="K65" s="11" t="str">
        <f t="shared" si="48"/>
        <v>3</v>
      </c>
      <c r="L65" s="11" t="str">
        <f t="shared" si="49"/>
        <v>6</v>
      </c>
      <c r="M65" s="58"/>
      <c r="N65" s="61"/>
      <c r="O65" s="14">
        <v>42257</v>
      </c>
      <c r="P65" s="21">
        <v>23.8</v>
      </c>
      <c r="Q65" s="21">
        <v>77.8</v>
      </c>
      <c r="R65" s="21">
        <v>9.9</v>
      </c>
      <c r="S65" s="21">
        <v>1.09</v>
      </c>
      <c r="T65" s="22">
        <f t="shared" si="50"/>
        <v>5.75</v>
      </c>
      <c r="U65" s="11" t="str">
        <f t="shared" si="51"/>
        <v>10</v>
      </c>
      <c r="V65" s="11" t="str">
        <f t="shared" si="52"/>
        <v>6</v>
      </c>
      <c r="W65" s="11" t="str">
        <f t="shared" si="53"/>
        <v>1</v>
      </c>
      <c r="X65" s="11" t="str">
        <f t="shared" si="54"/>
        <v>6</v>
      </c>
      <c r="Y65" s="58"/>
      <c r="Z65" s="61"/>
      <c r="AA65" s="14">
        <v>42257</v>
      </c>
      <c r="AB65" s="21">
        <v>15.5</v>
      </c>
      <c r="AC65" s="21">
        <v>76</v>
      </c>
      <c r="AD65" s="21">
        <v>10.8</v>
      </c>
      <c r="AE65" s="21">
        <v>1.59</v>
      </c>
      <c r="AF65" s="22">
        <f t="shared" si="55"/>
        <v>5.75</v>
      </c>
      <c r="AG65" s="11" t="str">
        <f t="shared" si="56"/>
        <v>10</v>
      </c>
      <c r="AH65" s="11" t="str">
        <f t="shared" si="57"/>
        <v>6</v>
      </c>
      <c r="AI65" s="11" t="str">
        <f t="shared" si="58"/>
        <v>1</v>
      </c>
      <c r="AJ65" s="11" t="str">
        <f t="shared" si="59"/>
        <v>6</v>
      </c>
    </row>
    <row r="66" spans="1:36" ht="16.5">
      <c r="A66" s="58"/>
      <c r="B66" s="61"/>
      <c r="C66" s="14">
        <v>42284</v>
      </c>
      <c r="D66" s="21">
        <v>6.6</v>
      </c>
      <c r="E66" s="21">
        <v>29</v>
      </c>
      <c r="F66" s="21">
        <v>2.3</v>
      </c>
      <c r="G66" s="21">
        <v>1.54</v>
      </c>
      <c r="H66" s="22">
        <f>(I66+J66+K66+L66)/4</f>
        <v>5.25</v>
      </c>
      <c r="I66" s="11" t="str">
        <f>IF(D66&lt;=3,"1",IF(D66&lt;5,"3",IF(D66&lt;=15,"6",IF(D66&gt;15,"10"))))</f>
        <v>6</v>
      </c>
      <c r="J66" s="11" t="str">
        <f>IF(E66&lt;=20,"1",IF(E66&lt;=49.9,"3",IF(E66&lt;=100,"6",IF(E66&gt;100,"10"))))</f>
        <v>3</v>
      </c>
      <c r="K66" s="11" t="str">
        <f>IF(F66&gt;=6.5,"1",IF(F66&gt;=4.6,"3",IF(F66&gt;=2,"6",IF(F66&gt;=0,"10"))))</f>
        <v>6</v>
      </c>
      <c r="L66" s="11" t="str">
        <f>IF(G66&lt;=0.5,"1",IF(G66&lt;1,"3",IF(G66&lt;=3,"6",IF(G66&gt;=3,"10"))))</f>
        <v>6</v>
      </c>
      <c r="M66" s="58"/>
      <c r="N66" s="61"/>
      <c r="O66" s="14">
        <v>42284</v>
      </c>
      <c r="P66" s="21">
        <v>25.6</v>
      </c>
      <c r="Q66" s="21">
        <v>35.6</v>
      </c>
      <c r="R66" s="21">
        <v>7.3</v>
      </c>
      <c r="S66" s="21">
        <v>1.21</v>
      </c>
      <c r="T66" s="22">
        <f>(U66+V66+W66+X66)/4</f>
        <v>5</v>
      </c>
      <c r="U66" s="11" t="str">
        <f>IF(P66&lt;=3,"1",IF(P66&lt;5,"3",IF(P66&lt;=15,"6",IF(P66&gt;15,"10"))))</f>
        <v>10</v>
      </c>
      <c r="V66" s="11" t="str">
        <f>IF(Q66&lt;=20,"1",IF(Q66&lt;=49.9,"3",IF(Q66&lt;=100,"6",IF(Q66&gt;100,"10"))))</f>
        <v>3</v>
      </c>
      <c r="W66" s="11" t="str">
        <f>IF(R66&gt;=6.5,"1",IF(R66&gt;=4.6,"3",IF(R66&gt;=2,"6",IF(R66&gt;=0,"10"))))</f>
        <v>1</v>
      </c>
      <c r="X66" s="11" t="str">
        <f>IF(S66&lt;=0.5,"1",IF(S66&lt;1,"3",IF(S66&lt;=3,"6",IF(S66&gt;=3,"10"))))</f>
        <v>6</v>
      </c>
      <c r="Y66" s="58"/>
      <c r="Z66" s="61"/>
      <c r="AA66" s="14">
        <v>42284</v>
      </c>
      <c r="AB66" s="21">
        <v>22</v>
      </c>
      <c r="AC66" s="21">
        <v>36.6</v>
      </c>
      <c r="AD66" s="21">
        <v>6.8</v>
      </c>
      <c r="AE66" s="21">
        <v>0.5</v>
      </c>
      <c r="AF66" s="22">
        <f>(AG66+AH66+AI66+AJ66)/4</f>
        <v>3.75</v>
      </c>
      <c r="AG66" s="11" t="str">
        <f>IF(AB66&lt;=3,"1",IF(AB66&lt;5,"3",IF(AB66&lt;=15,"6",IF(AB66&gt;15,"10"))))</f>
        <v>10</v>
      </c>
      <c r="AH66" s="11" t="str">
        <f>IF(AC66&lt;=20,"1",IF(AC66&lt;=49.9,"3",IF(AC66&lt;=100,"6",IF(AC66&gt;100,"10"))))</f>
        <v>3</v>
      </c>
      <c r="AI66" s="11" t="str">
        <f>IF(AD66&gt;=6.5,"1",IF(AD66&gt;=4.6,"3",IF(AD66&gt;=2,"6",IF(AD66&gt;=0,"10"))))</f>
        <v>1</v>
      </c>
      <c r="AJ66" s="11" t="str">
        <f>IF(AE66&lt;=0.5,"1",IF(AE66&lt;1,"3",IF(AE66&lt;=3,"6",IF(AE66&gt;=3,"10"))))</f>
        <v>1</v>
      </c>
    </row>
    <row r="67" spans="1:36" ht="16.5">
      <c r="A67" s="58"/>
      <c r="B67" s="61"/>
      <c r="C67" s="14">
        <v>42319</v>
      </c>
      <c r="D67" s="21">
        <v>3.9</v>
      </c>
      <c r="E67" s="21">
        <v>28.9</v>
      </c>
      <c r="F67" s="21">
        <v>2.1</v>
      </c>
      <c r="G67" s="21">
        <v>3.09</v>
      </c>
      <c r="H67" s="22">
        <f>(I67+J67+K67+L67)/4</f>
        <v>5.5</v>
      </c>
      <c r="I67" s="11" t="str">
        <f>IF(D67&lt;=3,"1",IF(D67&lt;5,"3",IF(D67&lt;=15,"6",IF(D67&gt;15,"10"))))</f>
        <v>3</v>
      </c>
      <c r="J67" s="11" t="str">
        <f>IF(E67&lt;=20,"1",IF(E67&lt;=49.9,"3",IF(E67&lt;=100,"6",IF(E67&gt;100,"10"))))</f>
        <v>3</v>
      </c>
      <c r="K67" s="11" t="str">
        <f>IF(F67&gt;=6.5,"1",IF(F67&gt;=4.6,"3",IF(F67&gt;=2,"6",IF(F67&gt;=0,"10"))))</f>
        <v>6</v>
      </c>
      <c r="L67" s="11" t="str">
        <f>IF(G67&lt;=0.5,"1",IF(G67&lt;1,"3",IF(G67&lt;=3,"6",IF(G67&gt;=3,"10"))))</f>
        <v>10</v>
      </c>
      <c r="M67" s="58"/>
      <c r="N67" s="61"/>
      <c r="O67" s="14">
        <v>42319</v>
      </c>
      <c r="P67" s="21">
        <v>3.5</v>
      </c>
      <c r="Q67" s="21">
        <v>38.5</v>
      </c>
      <c r="R67" s="21">
        <v>3.4</v>
      </c>
      <c r="S67" s="21">
        <v>2.39</v>
      </c>
      <c r="T67" s="22">
        <f>(U67+V67+W67+X67)/4</f>
        <v>4.5</v>
      </c>
      <c r="U67" s="11" t="str">
        <f>IF(P67&lt;=3,"1",IF(P67&lt;5,"3",IF(P67&lt;=15,"6",IF(P67&gt;15,"10"))))</f>
        <v>3</v>
      </c>
      <c r="V67" s="11" t="str">
        <f>IF(Q67&lt;=20,"1",IF(Q67&lt;=49.9,"3",IF(Q67&lt;=100,"6",IF(Q67&gt;100,"10"))))</f>
        <v>3</v>
      </c>
      <c r="W67" s="11" t="str">
        <f>IF(R67&gt;=6.5,"1",IF(R67&gt;=4.6,"3",IF(R67&gt;=2,"6",IF(R67&gt;=0,"10"))))</f>
        <v>6</v>
      </c>
      <c r="X67" s="11" t="str">
        <f>IF(S67&lt;=0.5,"1",IF(S67&lt;1,"3",IF(S67&lt;=3,"6",IF(S67&gt;=3,"10"))))</f>
        <v>6</v>
      </c>
      <c r="Y67" s="58"/>
      <c r="Z67" s="61"/>
      <c r="AA67" s="14">
        <v>42319</v>
      </c>
      <c r="AB67" s="21">
        <v>3.1</v>
      </c>
      <c r="AC67" s="21">
        <v>46.9</v>
      </c>
      <c r="AD67" s="21">
        <v>2.2</v>
      </c>
      <c r="AE67" s="21">
        <v>1.94</v>
      </c>
      <c r="AF67" s="22">
        <f>(AG67+AH67+AI67+AJ67)/4</f>
        <v>4.5</v>
      </c>
      <c r="AG67" s="11" t="str">
        <f>IF(AB67&lt;=3,"1",IF(AB67&lt;5,"3",IF(AB67&lt;=15,"6",IF(AB67&gt;15,"10"))))</f>
        <v>3</v>
      </c>
      <c r="AH67" s="11" t="str">
        <f>IF(AC67&lt;=20,"1",IF(AC67&lt;=49.9,"3",IF(AC67&lt;=100,"6",IF(AC67&gt;100,"10"))))</f>
        <v>3</v>
      </c>
      <c r="AI67" s="11" t="str">
        <f>IF(AD67&gt;=6.5,"1",IF(AD67&gt;=4.6,"3",IF(AD67&gt;=2,"6",IF(AD67&gt;=0,"10"))))</f>
        <v>6</v>
      </c>
      <c r="AJ67" s="11" t="str">
        <f>IF(AE67&lt;=0.5,"1",IF(AE67&lt;1,"3",IF(AE67&lt;=3,"6",IF(AE67&gt;=3,"10"))))</f>
        <v>6</v>
      </c>
    </row>
    <row r="68" spans="1:36" ht="17.25" thickBot="1">
      <c r="A68" s="59"/>
      <c r="B68" s="62"/>
      <c r="C68" s="31">
        <v>42353</v>
      </c>
      <c r="D68" s="32">
        <v>3.2</v>
      </c>
      <c r="E68" s="32">
        <v>24.1</v>
      </c>
      <c r="F68" s="32">
        <v>2.4</v>
      </c>
      <c r="G68" s="32">
        <v>1.12</v>
      </c>
      <c r="H68" s="12">
        <f>(I68+J68+K68+L68)/4</f>
        <v>4.5</v>
      </c>
      <c r="I68" s="13" t="str">
        <f>IF(D68&lt;3,"1",IF(D68&lt;5,"3",IF(D68&lt;=15,"6",IF(D68&gt;15,"10"))))</f>
        <v>3</v>
      </c>
      <c r="J68" s="13" t="str">
        <f>IF(E68&lt;20,"1",IF(E68&lt;=49,"3",IF(E68&lt;=100,"6",IF(E68&gt;100,"10"))))</f>
        <v>3</v>
      </c>
      <c r="K68" s="13" t="str">
        <f>IF(F68&gt;=6.5,"1",IF(F68&gt;=4.6,"3",IF(F68&gt;=2,"6",IF(F68&gt;=0,"10"))))</f>
        <v>6</v>
      </c>
      <c r="L68" s="13" t="str">
        <f>IF(G68&lt;0.5,"1",IF(G68&lt;1,"3",IF(G68&lt;=3,"6",IF(G68&gt;=3,"10"))))</f>
        <v>6</v>
      </c>
      <c r="M68" s="59"/>
      <c r="N68" s="62"/>
      <c r="O68" s="31">
        <v>42353</v>
      </c>
      <c r="P68" s="32">
        <v>3.1</v>
      </c>
      <c r="Q68" s="32">
        <v>44.9</v>
      </c>
      <c r="R68" s="32">
        <v>3.3</v>
      </c>
      <c r="S68" s="32">
        <v>1.94</v>
      </c>
      <c r="T68" s="12">
        <f>(U68+V68+W68+X68)/4</f>
        <v>4.5</v>
      </c>
      <c r="U68" s="13" t="str">
        <f>IF(P68&lt;3,"1",IF(P68&lt;5,"3",IF(P68&lt;=15,"6",IF(P68&gt;15,"10"))))</f>
        <v>3</v>
      </c>
      <c r="V68" s="13" t="str">
        <f>IF(Q68&lt;20,"1",IF(Q68&lt;=49,"3",IF(Q68&lt;=100,"6",IF(Q68&gt;100,"10"))))</f>
        <v>3</v>
      </c>
      <c r="W68" s="13" t="str">
        <f>IF(R68&gt;=6.5,"1",IF(R68&gt;=4.6,"3",IF(R68&gt;=2,"6",IF(R68&gt;=0,"10"))))</f>
        <v>6</v>
      </c>
      <c r="X68" s="13" t="str">
        <f>IF(S68&lt;0.5,"1",IF(S68&lt;1,"3",IF(S68&lt;=3,"6",IF(S68&gt;=3,"10"))))</f>
        <v>6</v>
      </c>
      <c r="Y68" s="59"/>
      <c r="Z68" s="62"/>
      <c r="AA68" s="31">
        <v>42353</v>
      </c>
      <c r="AB68" s="32">
        <v>3</v>
      </c>
      <c r="AC68" s="32">
        <v>56.7</v>
      </c>
      <c r="AD68" s="32">
        <v>2.8</v>
      </c>
      <c r="AE68" s="32">
        <v>2.4</v>
      </c>
      <c r="AF68" s="12">
        <f>(AG68+AH68+AI68+AJ68)/4</f>
        <v>5.25</v>
      </c>
      <c r="AG68" s="13" t="str">
        <f>IF(AB68&lt;3,"1",IF(AB68&lt;5,"3",IF(AB68&lt;=15,"6",IF(AB68&gt;15,"10"))))</f>
        <v>3</v>
      </c>
      <c r="AH68" s="13" t="str">
        <f>IF(AC68&lt;20,"1",IF(AC68&lt;=49,"3",IF(AC68&lt;=100,"6",IF(AC68&gt;100,"10"))))</f>
        <v>6</v>
      </c>
      <c r="AI68" s="13" t="str">
        <f>IF(AD68&gt;=6.5,"1",IF(AD68&gt;=4.6,"3",IF(AD68&gt;=2,"6",IF(AD68&gt;=0,"10"))))</f>
        <v>6</v>
      </c>
      <c r="AJ68" s="13" t="str">
        <f>IF(AE68&lt;0.5,"1",IF(AE68&lt;1,"3",IF(AE68&lt;=3,"6",IF(AE68&gt;=3,"10"))))</f>
        <v>6</v>
      </c>
    </row>
    <row r="69" spans="1:36" ht="18" thickBot="1" thickTop="1">
      <c r="A69" s="15">
        <v>104</v>
      </c>
      <c r="B69" s="16"/>
      <c r="C69" s="17" t="s">
        <v>1</v>
      </c>
      <c r="D69" s="26">
        <f>AVERAGE(D57:D68)</f>
        <v>7.074999999999999</v>
      </c>
      <c r="E69" s="26">
        <f>AVERAGE(E57:E68)</f>
        <v>26.266666666666666</v>
      </c>
      <c r="F69" s="26">
        <f>AVERAGE(F57:F68)</f>
        <v>3.258333333333333</v>
      </c>
      <c r="G69" s="26">
        <f>AVERAGE(G57:G68)</f>
        <v>2.456666666666667</v>
      </c>
      <c r="H69" s="19" t="str">
        <f>IF(D69&lt;3,"1",IF(D69&lt;5,"3",IF(D69&lt;=15,"6",IF(D69&gt;15,"10"))))</f>
        <v>6</v>
      </c>
      <c r="I69" s="20" t="str">
        <f>IF(E69&lt;20,"1",IF(E69&lt;=49,"3",IF(E69&lt;=100,"6",IF(E69&gt;100,"10"))))</f>
        <v>3</v>
      </c>
      <c r="J69" s="20" t="str">
        <f>IF(F69&gt;6.5,"1",IF(F69&gt;=4.6,"3",IF(F69&gt;=2,"6",IF(F69&gt;=0,"10"))))</f>
        <v>6</v>
      </c>
      <c r="K69" s="20" t="str">
        <f>IF(G69&lt;0.5,"1",IF(G69&lt;1,"3",IF(G69&lt;=3,"6",IF(G69&gt;=3,"10"))))</f>
        <v>6</v>
      </c>
      <c r="L69" s="18" t="str">
        <f>IF(G69&lt;0.5,"1",IF(G69&lt;1,"3",IF(G69&lt;=3,"6",IF(G69&gt;=3,"10"))))</f>
        <v>6</v>
      </c>
      <c r="M69" s="15">
        <v>104</v>
      </c>
      <c r="N69" s="16"/>
      <c r="O69" s="17" t="s">
        <v>1</v>
      </c>
      <c r="P69" s="26">
        <f>AVERAGE(P57:P68)</f>
        <v>12.200000000000001</v>
      </c>
      <c r="Q69" s="26">
        <f>AVERAGE(Q57:Q68)</f>
        <v>44.425000000000004</v>
      </c>
      <c r="R69" s="26">
        <f>AVERAGE(R57:R68)</f>
        <v>4.783333333333332</v>
      </c>
      <c r="S69" s="26">
        <f>AVERAGE(S57:S68)</f>
        <v>3.465833333333333</v>
      </c>
      <c r="T69" s="19" t="str">
        <f>IF(P69&lt;3,"1",IF(P69&lt;5,"3",IF(P69&lt;=15,"6",IF(P69&gt;15,"10"))))</f>
        <v>6</v>
      </c>
      <c r="U69" s="20" t="str">
        <f>IF(Q69&lt;20,"1",IF(Q69&lt;=49,"3",IF(Q69&lt;=100,"6",IF(Q69&gt;100,"10"))))</f>
        <v>3</v>
      </c>
      <c r="V69" s="20" t="str">
        <f>IF(R69&gt;6.5,"1",IF(R69&gt;=4.6,"3",IF(R69&gt;=2,"6",IF(R69&gt;=0,"10"))))</f>
        <v>3</v>
      </c>
      <c r="W69" s="20" t="str">
        <f>IF(S69&lt;0.5,"1",IF(S69&lt;1,"3",IF(S69&lt;=3,"6",IF(S69&gt;=3,"10"))))</f>
        <v>10</v>
      </c>
      <c r="X69" s="18" t="str">
        <f>IF(S69&lt;0.5,"1",IF(S69&lt;1,"3",IF(S69&lt;=3,"6",IF(S69&gt;=3,"10"))))</f>
        <v>10</v>
      </c>
      <c r="Y69" s="15">
        <v>104</v>
      </c>
      <c r="Z69" s="16"/>
      <c r="AA69" s="17" t="s">
        <v>1</v>
      </c>
      <c r="AB69" s="26">
        <f>AVERAGE(AB57:AB68)</f>
        <v>8.291666666666666</v>
      </c>
      <c r="AC69" s="26">
        <f>AVERAGE(AC57:AC68)</f>
        <v>44.050000000000004</v>
      </c>
      <c r="AD69" s="26">
        <f>AVERAGE(AD57:AD68)</f>
        <v>6.1000000000000005</v>
      </c>
      <c r="AE69" s="26">
        <f>AVERAGE(AE57:AE68)</f>
        <v>2.5575000000000006</v>
      </c>
      <c r="AF69" s="19" t="str">
        <f>IF(AB69&lt;3,"1",IF(AB69&lt;5,"3",IF(AB69&lt;=15,"6",IF(AB69&gt;15,"10"))))</f>
        <v>6</v>
      </c>
      <c r="AG69" s="20" t="str">
        <f>IF(AC69&lt;20,"1",IF(AC69&lt;=49,"3",IF(AC69&lt;=100,"6",IF(AC69&gt;100,"10"))))</f>
        <v>3</v>
      </c>
      <c r="AH69" s="20" t="str">
        <f>IF(AD69&gt;6.5,"1",IF(AD69&gt;=4.6,"3",IF(AD69&gt;=2,"6",IF(AD69&gt;=0,"10"))))</f>
        <v>3</v>
      </c>
      <c r="AI69" s="20" t="str">
        <f>IF(AE69&lt;0.5,"1",IF(AE69&lt;1,"3",IF(AE69&lt;=3,"6",IF(AE69&gt;=3,"10"))))</f>
        <v>6</v>
      </c>
      <c r="AJ69" s="18" t="str">
        <f>IF(AE69&lt;0.5,"1",IF(AE69&lt;1,"3",IF(AE69&lt;=3,"6",IF(AE69&gt;=3,"10"))))</f>
        <v>6</v>
      </c>
    </row>
    <row r="70" spans="1:36" ht="17.25" thickTop="1">
      <c r="A70" s="57" t="s">
        <v>17</v>
      </c>
      <c r="B70" s="60"/>
      <c r="C70" s="28">
        <v>42381</v>
      </c>
      <c r="D70" s="29">
        <v>4.5</v>
      </c>
      <c r="E70" s="29">
        <v>41.9</v>
      </c>
      <c r="F70" s="29">
        <v>1.3</v>
      </c>
      <c r="G70" s="29">
        <v>0.57</v>
      </c>
      <c r="H70" s="22">
        <f aca="true" t="shared" si="60" ref="H70:H81">(I70+J70+K70+L70)/4</f>
        <v>4.75</v>
      </c>
      <c r="I70" s="11" t="str">
        <f aca="true" t="shared" si="61" ref="I70:I81">IF(D70&lt;=3,"1",IF(D70&lt;5,"3",IF(D70&lt;=15,"6",IF(D70&gt;15,"10"))))</f>
        <v>3</v>
      </c>
      <c r="J70" s="11" t="str">
        <f aca="true" t="shared" si="62" ref="J70:J81">IF(E70&lt;=20,"1",IF(E70&lt;=49.9,"3",IF(E70&lt;=100,"6",IF(E70&gt;100,"10"))))</f>
        <v>3</v>
      </c>
      <c r="K70" s="11" t="str">
        <f aca="true" t="shared" si="63" ref="K70:K81">IF(F70&gt;=6.5,"1",IF(F70&gt;=4.6,"3",IF(F70&gt;=2,"6",IF(F70&gt;=0,"10"))))</f>
        <v>10</v>
      </c>
      <c r="L70" s="11" t="str">
        <f aca="true" t="shared" si="64" ref="L70:L81">IF(G70&lt;=0.5,"1",IF(G70&lt;1,"3",IF(G70&lt;=3,"6",IF(G70&gt;=3,"10"))))</f>
        <v>3</v>
      </c>
      <c r="M70" s="57" t="s">
        <v>17</v>
      </c>
      <c r="N70" s="60"/>
      <c r="O70" s="28">
        <v>42381</v>
      </c>
      <c r="P70" s="29">
        <v>4</v>
      </c>
      <c r="Q70" s="29">
        <v>35.5</v>
      </c>
      <c r="R70" s="29">
        <v>1.2</v>
      </c>
      <c r="S70" s="29">
        <v>0.81</v>
      </c>
      <c r="T70" s="22">
        <f aca="true" t="shared" si="65" ref="T70:T81">(U70+V70+W70+X70)/4</f>
        <v>4.75</v>
      </c>
      <c r="U70" s="11" t="str">
        <f aca="true" t="shared" si="66" ref="U70:U81">IF(P70&lt;=3,"1",IF(P70&lt;5,"3",IF(P70&lt;=15,"6",IF(P70&gt;15,"10"))))</f>
        <v>3</v>
      </c>
      <c r="V70" s="11" t="str">
        <f aca="true" t="shared" si="67" ref="V70:V81">IF(Q70&lt;=20,"1",IF(Q70&lt;=49.9,"3",IF(Q70&lt;=100,"6",IF(Q70&gt;100,"10"))))</f>
        <v>3</v>
      </c>
      <c r="W70" s="11" t="str">
        <f aca="true" t="shared" si="68" ref="W70:W81">IF(R70&gt;=6.5,"1",IF(R70&gt;=4.6,"3",IF(R70&gt;=2,"6",IF(R70&gt;=0,"10"))))</f>
        <v>10</v>
      </c>
      <c r="X70" s="11" t="str">
        <f aca="true" t="shared" si="69" ref="X70:X81">IF(S70&lt;=0.5,"1",IF(S70&lt;1,"3",IF(S70&lt;=3,"6",IF(S70&gt;=3,"10"))))</f>
        <v>3</v>
      </c>
      <c r="Y70" s="57" t="s">
        <v>17</v>
      </c>
      <c r="Z70" s="60"/>
      <c r="AA70" s="28">
        <v>42381</v>
      </c>
      <c r="AB70" s="29">
        <v>3.1</v>
      </c>
      <c r="AC70" s="29">
        <v>60.4</v>
      </c>
      <c r="AD70" s="29">
        <v>1.4</v>
      </c>
      <c r="AE70" s="29">
        <v>0.53</v>
      </c>
      <c r="AF70" s="22">
        <f aca="true" t="shared" si="70" ref="AF70:AF81">(AG70+AH70+AI70+AJ70)/4</f>
        <v>5.5</v>
      </c>
      <c r="AG70" s="11" t="str">
        <f aca="true" t="shared" si="71" ref="AG70:AG81">IF(AB70&lt;=3,"1",IF(AB70&lt;5,"3",IF(AB70&lt;=15,"6",IF(AB70&gt;15,"10"))))</f>
        <v>3</v>
      </c>
      <c r="AH70" s="11" t="str">
        <f aca="true" t="shared" si="72" ref="AH70:AH81">IF(AC70&lt;=20,"1",IF(AC70&lt;=49.9,"3",IF(AC70&lt;=100,"6",IF(AC70&gt;100,"10"))))</f>
        <v>6</v>
      </c>
      <c r="AI70" s="11" t="str">
        <f aca="true" t="shared" si="73" ref="AI70:AI81">IF(AD70&gt;=6.5,"1",IF(AD70&gt;=4.6,"3",IF(AD70&gt;=2,"6",IF(AD70&gt;=0,"10"))))</f>
        <v>10</v>
      </c>
      <c r="AJ70" s="11" t="str">
        <f aca="true" t="shared" si="74" ref="AJ70:AJ81">IF(AE70&lt;=0.5,"1",IF(AE70&lt;1,"3",IF(AE70&lt;=3,"6",IF(AE70&gt;=3,"10"))))</f>
        <v>3</v>
      </c>
    </row>
    <row r="71" spans="1:36" ht="16.5">
      <c r="A71" s="58"/>
      <c r="B71" s="61"/>
      <c r="C71" s="14">
        <v>42418</v>
      </c>
      <c r="D71" s="21">
        <v>5.1</v>
      </c>
      <c r="E71" s="21">
        <v>32.9</v>
      </c>
      <c r="F71" s="21">
        <v>0.6</v>
      </c>
      <c r="G71" s="21">
        <v>1.94</v>
      </c>
      <c r="H71" s="22">
        <f t="shared" si="60"/>
        <v>6.25</v>
      </c>
      <c r="I71" s="11" t="str">
        <f t="shared" si="61"/>
        <v>6</v>
      </c>
      <c r="J71" s="11" t="str">
        <f t="shared" si="62"/>
        <v>3</v>
      </c>
      <c r="K71" s="11" t="str">
        <f t="shared" si="63"/>
        <v>10</v>
      </c>
      <c r="L71" s="11" t="str">
        <f t="shared" si="64"/>
        <v>6</v>
      </c>
      <c r="M71" s="58"/>
      <c r="N71" s="61"/>
      <c r="O71" s="14">
        <v>42418</v>
      </c>
      <c r="P71" s="21">
        <v>7.9</v>
      </c>
      <c r="Q71" s="21">
        <v>41.8</v>
      </c>
      <c r="R71" s="21">
        <v>0.7</v>
      </c>
      <c r="S71" s="21">
        <v>2.16</v>
      </c>
      <c r="T71" s="22">
        <f t="shared" si="65"/>
        <v>6.25</v>
      </c>
      <c r="U71" s="11" t="str">
        <f t="shared" si="66"/>
        <v>6</v>
      </c>
      <c r="V71" s="11" t="str">
        <f t="shared" si="67"/>
        <v>3</v>
      </c>
      <c r="W71" s="11" t="str">
        <f t="shared" si="68"/>
        <v>10</v>
      </c>
      <c r="X71" s="11" t="str">
        <f t="shared" si="69"/>
        <v>6</v>
      </c>
      <c r="Y71" s="58"/>
      <c r="Z71" s="61"/>
      <c r="AA71" s="14">
        <v>42418</v>
      </c>
      <c r="AB71" s="21">
        <v>3.7</v>
      </c>
      <c r="AC71" s="21">
        <v>43.1</v>
      </c>
      <c r="AD71" s="21">
        <v>1.2</v>
      </c>
      <c r="AE71" s="21">
        <v>0.82</v>
      </c>
      <c r="AF71" s="22">
        <f t="shared" si="70"/>
        <v>4.75</v>
      </c>
      <c r="AG71" s="11" t="str">
        <f t="shared" si="71"/>
        <v>3</v>
      </c>
      <c r="AH71" s="11" t="str">
        <f t="shared" si="72"/>
        <v>3</v>
      </c>
      <c r="AI71" s="11" t="str">
        <f t="shared" si="73"/>
        <v>10</v>
      </c>
      <c r="AJ71" s="11" t="str">
        <f t="shared" si="74"/>
        <v>3</v>
      </c>
    </row>
    <row r="72" spans="1:36" ht="16.5">
      <c r="A72" s="58"/>
      <c r="B72" s="61"/>
      <c r="C72" s="31">
        <v>42450</v>
      </c>
      <c r="D72" s="29">
        <v>4.1</v>
      </c>
      <c r="E72" s="29">
        <v>55.1</v>
      </c>
      <c r="F72" s="29">
        <v>0.7</v>
      </c>
      <c r="G72" s="29">
        <v>0.39</v>
      </c>
      <c r="H72" s="22">
        <f t="shared" si="60"/>
        <v>5</v>
      </c>
      <c r="I72" s="11" t="str">
        <f t="shared" si="61"/>
        <v>3</v>
      </c>
      <c r="J72" s="11" t="str">
        <f t="shared" si="62"/>
        <v>6</v>
      </c>
      <c r="K72" s="11" t="str">
        <f t="shared" si="63"/>
        <v>10</v>
      </c>
      <c r="L72" s="11" t="str">
        <f t="shared" si="64"/>
        <v>1</v>
      </c>
      <c r="M72" s="58"/>
      <c r="N72" s="61"/>
      <c r="O72" s="31">
        <v>42450</v>
      </c>
      <c r="P72" s="29">
        <v>4</v>
      </c>
      <c r="Q72" s="29">
        <v>56.2</v>
      </c>
      <c r="R72" s="29">
        <v>0.7</v>
      </c>
      <c r="S72" s="29">
        <v>1.01</v>
      </c>
      <c r="T72" s="22">
        <f t="shared" si="65"/>
        <v>6.25</v>
      </c>
      <c r="U72" s="11" t="str">
        <f t="shared" si="66"/>
        <v>3</v>
      </c>
      <c r="V72" s="11" t="str">
        <f t="shared" si="67"/>
        <v>6</v>
      </c>
      <c r="W72" s="11" t="str">
        <f t="shared" si="68"/>
        <v>10</v>
      </c>
      <c r="X72" s="11" t="str">
        <f t="shared" si="69"/>
        <v>6</v>
      </c>
      <c r="Y72" s="58"/>
      <c r="Z72" s="61"/>
      <c r="AA72" s="31">
        <v>42450</v>
      </c>
      <c r="AB72" s="29">
        <v>4.1</v>
      </c>
      <c r="AC72" s="29">
        <v>64.5</v>
      </c>
      <c r="AD72" s="29">
        <v>0.7</v>
      </c>
      <c r="AE72" s="29">
        <v>0.64</v>
      </c>
      <c r="AF72" s="22">
        <f t="shared" si="70"/>
        <v>5.5</v>
      </c>
      <c r="AG72" s="11" t="str">
        <f t="shared" si="71"/>
        <v>3</v>
      </c>
      <c r="AH72" s="11" t="str">
        <f t="shared" si="72"/>
        <v>6</v>
      </c>
      <c r="AI72" s="11" t="str">
        <f t="shared" si="73"/>
        <v>10</v>
      </c>
      <c r="AJ72" s="11" t="str">
        <f t="shared" si="74"/>
        <v>3</v>
      </c>
    </row>
    <row r="73" spans="1:36" ht="16.5">
      <c r="A73" s="58"/>
      <c r="B73" s="61"/>
      <c r="C73" s="14">
        <v>42487</v>
      </c>
      <c r="D73" s="21">
        <v>4.2</v>
      </c>
      <c r="E73" s="21">
        <v>33.2</v>
      </c>
      <c r="F73" s="21">
        <v>2.7</v>
      </c>
      <c r="G73" s="21">
        <v>0.81</v>
      </c>
      <c r="H73" s="22">
        <f t="shared" si="60"/>
        <v>3.75</v>
      </c>
      <c r="I73" s="11" t="str">
        <f t="shared" si="61"/>
        <v>3</v>
      </c>
      <c r="J73" s="11" t="str">
        <f t="shared" si="62"/>
        <v>3</v>
      </c>
      <c r="K73" s="11" t="str">
        <f t="shared" si="63"/>
        <v>6</v>
      </c>
      <c r="L73" s="11" t="str">
        <f t="shared" si="64"/>
        <v>3</v>
      </c>
      <c r="M73" s="58"/>
      <c r="N73" s="61"/>
      <c r="O73" s="14">
        <v>42487</v>
      </c>
      <c r="P73" s="21">
        <v>7.3</v>
      </c>
      <c r="Q73" s="21">
        <v>72.8</v>
      </c>
      <c r="R73" s="21">
        <v>2.7</v>
      </c>
      <c r="S73" s="21">
        <v>0.79</v>
      </c>
      <c r="T73" s="22">
        <f t="shared" si="65"/>
        <v>5.25</v>
      </c>
      <c r="U73" s="11" t="str">
        <f t="shared" si="66"/>
        <v>6</v>
      </c>
      <c r="V73" s="11" t="str">
        <f t="shared" si="67"/>
        <v>6</v>
      </c>
      <c r="W73" s="11" t="str">
        <f t="shared" si="68"/>
        <v>6</v>
      </c>
      <c r="X73" s="11" t="str">
        <f t="shared" si="69"/>
        <v>3</v>
      </c>
      <c r="Y73" s="58"/>
      <c r="Z73" s="61"/>
      <c r="AA73" s="14">
        <v>42487</v>
      </c>
      <c r="AB73" s="21">
        <v>4.3</v>
      </c>
      <c r="AC73" s="21">
        <v>39.8</v>
      </c>
      <c r="AD73" s="21">
        <v>2.3</v>
      </c>
      <c r="AE73" s="21">
        <v>0.59</v>
      </c>
      <c r="AF73" s="22">
        <f t="shared" si="70"/>
        <v>3.75</v>
      </c>
      <c r="AG73" s="11" t="str">
        <f t="shared" si="71"/>
        <v>3</v>
      </c>
      <c r="AH73" s="11" t="str">
        <f t="shared" si="72"/>
        <v>3</v>
      </c>
      <c r="AI73" s="11" t="str">
        <f t="shared" si="73"/>
        <v>6</v>
      </c>
      <c r="AJ73" s="11" t="str">
        <f t="shared" si="74"/>
        <v>3</v>
      </c>
    </row>
    <row r="74" spans="1:36" ht="16.5">
      <c r="A74" s="58"/>
      <c r="B74" s="61"/>
      <c r="C74" s="28">
        <v>42495</v>
      </c>
      <c r="D74" s="21">
        <v>12.3</v>
      </c>
      <c r="E74" s="21">
        <v>59.5</v>
      </c>
      <c r="F74" s="21">
        <v>4.8</v>
      </c>
      <c r="G74" s="21">
        <v>0.75</v>
      </c>
      <c r="H74" s="22">
        <f t="shared" si="60"/>
        <v>4.5</v>
      </c>
      <c r="I74" s="11" t="str">
        <f t="shared" si="61"/>
        <v>6</v>
      </c>
      <c r="J74" s="11" t="str">
        <f t="shared" si="62"/>
        <v>6</v>
      </c>
      <c r="K74" s="11" t="str">
        <f t="shared" si="63"/>
        <v>3</v>
      </c>
      <c r="L74" s="11" t="str">
        <f t="shared" si="64"/>
        <v>3</v>
      </c>
      <c r="M74" s="58"/>
      <c r="N74" s="61"/>
      <c r="O74" s="28">
        <v>42495</v>
      </c>
      <c r="P74" s="21">
        <v>14.8</v>
      </c>
      <c r="Q74" s="21">
        <v>67</v>
      </c>
      <c r="R74" s="21">
        <v>6.6</v>
      </c>
      <c r="S74" s="21">
        <v>0.68</v>
      </c>
      <c r="T74" s="22">
        <f t="shared" si="65"/>
        <v>4</v>
      </c>
      <c r="U74" s="11" t="str">
        <f t="shared" si="66"/>
        <v>6</v>
      </c>
      <c r="V74" s="11" t="str">
        <f t="shared" si="67"/>
        <v>6</v>
      </c>
      <c r="W74" s="11" t="str">
        <f t="shared" si="68"/>
        <v>1</v>
      </c>
      <c r="X74" s="11" t="str">
        <f t="shared" si="69"/>
        <v>3</v>
      </c>
      <c r="Y74" s="58"/>
      <c r="Z74" s="61"/>
      <c r="AA74" s="28">
        <v>42495</v>
      </c>
      <c r="AB74" s="21">
        <v>13.4</v>
      </c>
      <c r="AC74" s="21">
        <v>66.2</v>
      </c>
      <c r="AD74" s="21">
        <v>5.9</v>
      </c>
      <c r="AE74" s="21">
        <v>0.73</v>
      </c>
      <c r="AF74" s="22">
        <f t="shared" si="70"/>
        <v>4.5</v>
      </c>
      <c r="AG74" s="11" t="str">
        <f t="shared" si="71"/>
        <v>6</v>
      </c>
      <c r="AH74" s="11" t="str">
        <f t="shared" si="72"/>
        <v>6</v>
      </c>
      <c r="AI74" s="11" t="str">
        <f t="shared" si="73"/>
        <v>3</v>
      </c>
      <c r="AJ74" s="11" t="str">
        <f t="shared" si="74"/>
        <v>3</v>
      </c>
    </row>
    <row r="75" spans="1:36" ht="16.5">
      <c r="A75" s="58"/>
      <c r="B75" s="61"/>
      <c r="C75" s="28">
        <v>42549</v>
      </c>
      <c r="D75" s="21">
        <v>8.4</v>
      </c>
      <c r="E75" s="21">
        <v>65.4</v>
      </c>
      <c r="F75" s="21">
        <v>3.7</v>
      </c>
      <c r="G75" s="21">
        <v>0.33</v>
      </c>
      <c r="H75" s="22">
        <f t="shared" si="60"/>
        <v>4.75</v>
      </c>
      <c r="I75" s="11" t="str">
        <f t="shared" si="61"/>
        <v>6</v>
      </c>
      <c r="J75" s="11" t="str">
        <f t="shared" si="62"/>
        <v>6</v>
      </c>
      <c r="K75" s="11" t="str">
        <f t="shared" si="63"/>
        <v>6</v>
      </c>
      <c r="L75" s="11" t="str">
        <f t="shared" si="64"/>
        <v>1</v>
      </c>
      <c r="M75" s="58"/>
      <c r="N75" s="61"/>
      <c r="O75" s="28">
        <v>42549</v>
      </c>
      <c r="P75" s="21">
        <v>4.1</v>
      </c>
      <c r="Q75" s="21">
        <v>52.1</v>
      </c>
      <c r="R75" s="21">
        <v>5.6</v>
      </c>
      <c r="S75" s="21">
        <v>0.2</v>
      </c>
      <c r="T75" s="22">
        <f t="shared" si="65"/>
        <v>3.25</v>
      </c>
      <c r="U75" s="11" t="str">
        <f t="shared" si="66"/>
        <v>3</v>
      </c>
      <c r="V75" s="11" t="str">
        <f t="shared" si="67"/>
        <v>6</v>
      </c>
      <c r="W75" s="11" t="str">
        <f t="shared" si="68"/>
        <v>3</v>
      </c>
      <c r="X75" s="11" t="str">
        <f t="shared" si="69"/>
        <v>1</v>
      </c>
      <c r="Y75" s="58"/>
      <c r="Z75" s="61"/>
      <c r="AA75" s="28">
        <v>42549</v>
      </c>
      <c r="AB75" s="21">
        <v>6</v>
      </c>
      <c r="AC75" s="21">
        <v>67.5</v>
      </c>
      <c r="AD75" s="21">
        <v>4.7</v>
      </c>
      <c r="AE75" s="21">
        <v>0.19</v>
      </c>
      <c r="AF75" s="22">
        <f t="shared" si="70"/>
        <v>4</v>
      </c>
      <c r="AG75" s="11" t="str">
        <f t="shared" si="71"/>
        <v>6</v>
      </c>
      <c r="AH75" s="11" t="str">
        <f t="shared" si="72"/>
        <v>6</v>
      </c>
      <c r="AI75" s="11" t="str">
        <f t="shared" si="73"/>
        <v>3</v>
      </c>
      <c r="AJ75" s="11" t="str">
        <f t="shared" si="74"/>
        <v>1</v>
      </c>
    </row>
    <row r="76" spans="1:36" ht="16.5">
      <c r="A76" s="58"/>
      <c r="B76" s="61"/>
      <c r="C76" s="14">
        <v>42576</v>
      </c>
      <c r="D76" s="21">
        <v>3.1</v>
      </c>
      <c r="E76" s="21">
        <v>46.5</v>
      </c>
      <c r="F76" s="21">
        <v>4.6</v>
      </c>
      <c r="G76" s="21">
        <v>0.31</v>
      </c>
      <c r="H76" s="22">
        <f t="shared" si="60"/>
        <v>2.5</v>
      </c>
      <c r="I76" s="11" t="str">
        <f t="shared" si="61"/>
        <v>3</v>
      </c>
      <c r="J76" s="11" t="str">
        <f t="shared" si="62"/>
        <v>3</v>
      </c>
      <c r="K76" s="11" t="str">
        <f t="shared" si="63"/>
        <v>3</v>
      </c>
      <c r="L76" s="11" t="str">
        <f t="shared" si="64"/>
        <v>1</v>
      </c>
      <c r="M76" s="58"/>
      <c r="N76" s="61"/>
      <c r="O76" s="14">
        <v>42576</v>
      </c>
      <c r="P76" s="21">
        <v>4</v>
      </c>
      <c r="Q76" s="21">
        <v>59.8</v>
      </c>
      <c r="R76" s="21">
        <v>5.6</v>
      </c>
      <c r="S76" s="21">
        <v>0.14</v>
      </c>
      <c r="T76" s="22">
        <f t="shared" si="65"/>
        <v>3.25</v>
      </c>
      <c r="U76" s="11" t="str">
        <f t="shared" si="66"/>
        <v>3</v>
      </c>
      <c r="V76" s="11" t="str">
        <f t="shared" si="67"/>
        <v>6</v>
      </c>
      <c r="W76" s="11" t="str">
        <f t="shared" si="68"/>
        <v>3</v>
      </c>
      <c r="X76" s="11" t="str">
        <f t="shared" si="69"/>
        <v>1</v>
      </c>
      <c r="Y76" s="58"/>
      <c r="Z76" s="61"/>
      <c r="AA76" s="14">
        <v>42576</v>
      </c>
      <c r="AB76" s="21">
        <v>3</v>
      </c>
      <c r="AC76" s="21">
        <v>63.6</v>
      </c>
      <c r="AD76" s="21">
        <v>5.9</v>
      </c>
      <c r="AE76" s="21">
        <v>0.18</v>
      </c>
      <c r="AF76" s="22">
        <f t="shared" si="70"/>
        <v>2.75</v>
      </c>
      <c r="AG76" s="11" t="str">
        <f t="shared" si="71"/>
        <v>1</v>
      </c>
      <c r="AH76" s="11" t="str">
        <f t="shared" si="72"/>
        <v>6</v>
      </c>
      <c r="AI76" s="11" t="str">
        <f t="shared" si="73"/>
        <v>3</v>
      </c>
      <c r="AJ76" s="11" t="str">
        <f t="shared" si="74"/>
        <v>1</v>
      </c>
    </row>
    <row r="77" spans="1:36" ht="16.5">
      <c r="A77" s="58"/>
      <c r="B77" s="61"/>
      <c r="C77" s="28">
        <v>42597</v>
      </c>
      <c r="D77" s="21">
        <v>4.5</v>
      </c>
      <c r="E77" s="21">
        <v>71</v>
      </c>
      <c r="F77" s="21">
        <v>2.4</v>
      </c>
      <c r="G77" s="21">
        <v>1.79</v>
      </c>
      <c r="H77" s="22">
        <f t="shared" si="60"/>
        <v>5.25</v>
      </c>
      <c r="I77" s="11" t="str">
        <f t="shared" si="61"/>
        <v>3</v>
      </c>
      <c r="J77" s="11" t="str">
        <f t="shared" si="62"/>
        <v>6</v>
      </c>
      <c r="K77" s="11" t="str">
        <f t="shared" si="63"/>
        <v>6</v>
      </c>
      <c r="L77" s="11" t="str">
        <f t="shared" si="64"/>
        <v>6</v>
      </c>
      <c r="M77" s="58"/>
      <c r="N77" s="61"/>
      <c r="O77" s="28">
        <v>42597</v>
      </c>
      <c r="P77" s="21">
        <v>12.2</v>
      </c>
      <c r="Q77" s="21">
        <v>74.8</v>
      </c>
      <c r="R77" s="21">
        <v>5</v>
      </c>
      <c r="S77" s="21">
        <v>2.69</v>
      </c>
      <c r="T77" s="22">
        <f t="shared" si="65"/>
        <v>5.25</v>
      </c>
      <c r="U77" s="11" t="str">
        <f t="shared" si="66"/>
        <v>6</v>
      </c>
      <c r="V77" s="11" t="str">
        <f t="shared" si="67"/>
        <v>6</v>
      </c>
      <c r="W77" s="11" t="str">
        <f t="shared" si="68"/>
        <v>3</v>
      </c>
      <c r="X77" s="11" t="str">
        <f t="shared" si="69"/>
        <v>6</v>
      </c>
      <c r="Y77" s="58"/>
      <c r="Z77" s="61"/>
      <c r="AA77" s="28">
        <v>42597</v>
      </c>
      <c r="AB77" s="21">
        <v>11.2</v>
      </c>
      <c r="AC77" s="21">
        <v>74.9</v>
      </c>
      <c r="AD77" s="21">
        <v>2.3</v>
      </c>
      <c r="AE77" s="21">
        <v>4.8</v>
      </c>
      <c r="AF77" s="22">
        <f t="shared" si="70"/>
        <v>7</v>
      </c>
      <c r="AG77" s="11" t="str">
        <f t="shared" si="71"/>
        <v>6</v>
      </c>
      <c r="AH77" s="11" t="str">
        <f t="shared" si="72"/>
        <v>6</v>
      </c>
      <c r="AI77" s="11" t="str">
        <f t="shared" si="73"/>
        <v>6</v>
      </c>
      <c r="AJ77" s="11" t="str">
        <f t="shared" si="74"/>
        <v>10</v>
      </c>
    </row>
    <row r="78" spans="1:36" ht="16.5">
      <c r="A78" s="58"/>
      <c r="B78" s="61"/>
      <c r="C78" s="14">
        <v>42625</v>
      </c>
      <c r="D78" s="21">
        <v>13.3</v>
      </c>
      <c r="E78" s="21">
        <v>33.9</v>
      </c>
      <c r="F78" s="21">
        <v>1.4</v>
      </c>
      <c r="G78" s="21">
        <v>4.7</v>
      </c>
      <c r="H78" s="22">
        <f t="shared" si="60"/>
        <v>7.25</v>
      </c>
      <c r="I78" s="11" t="str">
        <f t="shared" si="61"/>
        <v>6</v>
      </c>
      <c r="J78" s="11" t="str">
        <f t="shared" si="62"/>
        <v>3</v>
      </c>
      <c r="K78" s="11" t="str">
        <f t="shared" si="63"/>
        <v>10</v>
      </c>
      <c r="L78" s="11" t="str">
        <f t="shared" si="64"/>
        <v>10</v>
      </c>
      <c r="M78" s="58"/>
      <c r="N78" s="61"/>
      <c r="O78" s="14">
        <v>42625</v>
      </c>
      <c r="P78" s="21">
        <v>8</v>
      </c>
      <c r="Q78" s="21">
        <v>31.1</v>
      </c>
      <c r="R78" s="21">
        <v>2.9</v>
      </c>
      <c r="S78" s="21">
        <v>1.76</v>
      </c>
      <c r="T78" s="22">
        <f t="shared" si="65"/>
        <v>5.25</v>
      </c>
      <c r="U78" s="11" t="str">
        <f t="shared" si="66"/>
        <v>6</v>
      </c>
      <c r="V78" s="11" t="str">
        <f t="shared" si="67"/>
        <v>3</v>
      </c>
      <c r="W78" s="11" t="str">
        <f t="shared" si="68"/>
        <v>6</v>
      </c>
      <c r="X78" s="11" t="str">
        <f t="shared" si="69"/>
        <v>6</v>
      </c>
      <c r="Y78" s="58"/>
      <c r="Z78" s="61"/>
      <c r="AA78" s="14">
        <v>42625</v>
      </c>
      <c r="AB78" s="21">
        <v>8.7</v>
      </c>
      <c r="AC78" s="21">
        <v>11</v>
      </c>
      <c r="AD78" s="21">
        <v>2</v>
      </c>
      <c r="AE78" s="21">
        <v>2.59</v>
      </c>
      <c r="AF78" s="22">
        <f t="shared" si="70"/>
        <v>4.75</v>
      </c>
      <c r="AG78" s="11" t="str">
        <f t="shared" si="71"/>
        <v>6</v>
      </c>
      <c r="AH78" s="11" t="str">
        <f t="shared" si="72"/>
        <v>1</v>
      </c>
      <c r="AI78" s="11" t="str">
        <f t="shared" si="73"/>
        <v>6</v>
      </c>
      <c r="AJ78" s="11" t="str">
        <f t="shared" si="74"/>
        <v>6</v>
      </c>
    </row>
    <row r="79" spans="1:36" ht="16.5">
      <c r="A79" s="58"/>
      <c r="B79" s="61"/>
      <c r="C79" s="14">
        <v>42663</v>
      </c>
      <c r="D79" s="21">
        <v>3.1</v>
      </c>
      <c r="E79" s="21">
        <v>34.6</v>
      </c>
      <c r="F79" s="21">
        <v>2.3</v>
      </c>
      <c r="G79" s="21">
        <v>0.89</v>
      </c>
      <c r="H79" s="22">
        <f t="shared" si="60"/>
        <v>3.75</v>
      </c>
      <c r="I79" s="11" t="str">
        <f t="shared" si="61"/>
        <v>3</v>
      </c>
      <c r="J79" s="11" t="str">
        <f t="shared" si="62"/>
        <v>3</v>
      </c>
      <c r="K79" s="11" t="str">
        <f t="shared" si="63"/>
        <v>6</v>
      </c>
      <c r="L79" s="11" t="str">
        <f t="shared" si="64"/>
        <v>3</v>
      </c>
      <c r="M79" s="58"/>
      <c r="N79" s="61"/>
      <c r="O79" s="14">
        <v>42663</v>
      </c>
      <c r="P79" s="21">
        <v>3</v>
      </c>
      <c r="Q79" s="21">
        <v>54.7</v>
      </c>
      <c r="R79" s="21">
        <v>3.3</v>
      </c>
      <c r="S79" s="21">
        <v>0.5</v>
      </c>
      <c r="T79" s="22">
        <f t="shared" si="65"/>
        <v>3.5</v>
      </c>
      <c r="U79" s="11" t="str">
        <f t="shared" si="66"/>
        <v>1</v>
      </c>
      <c r="V79" s="11" t="str">
        <f t="shared" si="67"/>
        <v>6</v>
      </c>
      <c r="W79" s="11" t="str">
        <f t="shared" si="68"/>
        <v>6</v>
      </c>
      <c r="X79" s="11" t="str">
        <f t="shared" si="69"/>
        <v>1</v>
      </c>
      <c r="Y79" s="58"/>
      <c r="Z79" s="61"/>
      <c r="AA79" s="14">
        <v>42663</v>
      </c>
      <c r="AB79" s="21">
        <v>4.6</v>
      </c>
      <c r="AC79" s="21">
        <v>58.7</v>
      </c>
      <c r="AD79" s="21">
        <v>3.4</v>
      </c>
      <c r="AE79" s="21">
        <v>0.3</v>
      </c>
      <c r="AF79" s="22">
        <f t="shared" si="70"/>
        <v>4</v>
      </c>
      <c r="AG79" s="11" t="str">
        <f t="shared" si="71"/>
        <v>3</v>
      </c>
      <c r="AH79" s="11" t="str">
        <f t="shared" si="72"/>
        <v>6</v>
      </c>
      <c r="AI79" s="11" t="str">
        <f t="shared" si="73"/>
        <v>6</v>
      </c>
      <c r="AJ79" s="11" t="str">
        <f t="shared" si="74"/>
        <v>1</v>
      </c>
    </row>
    <row r="80" spans="1:36" ht="16.5">
      <c r="A80" s="58"/>
      <c r="B80" s="61"/>
      <c r="C80" s="14">
        <v>42690</v>
      </c>
      <c r="D80" s="21">
        <v>3.1</v>
      </c>
      <c r="E80" s="21">
        <v>64.2</v>
      </c>
      <c r="F80" s="21">
        <v>3.3</v>
      </c>
      <c r="G80" s="21">
        <v>1.4</v>
      </c>
      <c r="H80" s="22">
        <f t="shared" si="60"/>
        <v>5.25</v>
      </c>
      <c r="I80" s="11" t="str">
        <f t="shared" si="61"/>
        <v>3</v>
      </c>
      <c r="J80" s="11" t="str">
        <f t="shared" si="62"/>
        <v>6</v>
      </c>
      <c r="K80" s="11" t="str">
        <f t="shared" si="63"/>
        <v>6</v>
      </c>
      <c r="L80" s="11" t="str">
        <f t="shared" si="64"/>
        <v>6</v>
      </c>
      <c r="M80" s="58"/>
      <c r="N80" s="61"/>
      <c r="O80" s="14">
        <v>42690</v>
      </c>
      <c r="P80" s="21">
        <v>3.1</v>
      </c>
      <c r="Q80" s="21">
        <v>58.2</v>
      </c>
      <c r="R80" s="21">
        <v>3.6</v>
      </c>
      <c r="S80" s="21">
        <v>1.2</v>
      </c>
      <c r="T80" s="22">
        <f t="shared" si="65"/>
        <v>5.25</v>
      </c>
      <c r="U80" s="11" t="str">
        <f t="shared" si="66"/>
        <v>3</v>
      </c>
      <c r="V80" s="11" t="str">
        <f t="shared" si="67"/>
        <v>6</v>
      </c>
      <c r="W80" s="11" t="str">
        <f t="shared" si="68"/>
        <v>6</v>
      </c>
      <c r="X80" s="11" t="str">
        <f t="shared" si="69"/>
        <v>6</v>
      </c>
      <c r="Y80" s="58"/>
      <c r="Z80" s="61"/>
      <c r="AA80" s="14">
        <v>42690</v>
      </c>
      <c r="AB80" s="21">
        <v>3</v>
      </c>
      <c r="AC80" s="21">
        <v>59.5</v>
      </c>
      <c r="AD80" s="21">
        <v>3.5</v>
      </c>
      <c r="AE80" s="21">
        <v>1.8</v>
      </c>
      <c r="AF80" s="22">
        <f t="shared" si="70"/>
        <v>4.75</v>
      </c>
      <c r="AG80" s="11" t="str">
        <f t="shared" si="71"/>
        <v>1</v>
      </c>
      <c r="AH80" s="11" t="str">
        <f t="shared" si="72"/>
        <v>6</v>
      </c>
      <c r="AI80" s="11" t="str">
        <f t="shared" si="73"/>
        <v>6</v>
      </c>
      <c r="AJ80" s="11" t="str">
        <f t="shared" si="74"/>
        <v>6</v>
      </c>
    </row>
    <row r="81" spans="1:36" ht="17.25" thickBot="1">
      <c r="A81" s="59"/>
      <c r="B81" s="62"/>
      <c r="C81" s="31">
        <v>42724</v>
      </c>
      <c r="D81" s="32">
        <v>4.4</v>
      </c>
      <c r="E81" s="32">
        <v>57.2</v>
      </c>
      <c r="F81" s="32">
        <v>2.2</v>
      </c>
      <c r="G81" s="32">
        <v>0.19</v>
      </c>
      <c r="H81" s="12">
        <f t="shared" si="60"/>
        <v>4</v>
      </c>
      <c r="I81" s="13" t="str">
        <f t="shared" si="61"/>
        <v>3</v>
      </c>
      <c r="J81" s="13" t="str">
        <f t="shared" si="62"/>
        <v>6</v>
      </c>
      <c r="K81" s="13" t="str">
        <f t="shared" si="63"/>
        <v>6</v>
      </c>
      <c r="L81" s="13" t="str">
        <f t="shared" si="64"/>
        <v>1</v>
      </c>
      <c r="M81" s="59"/>
      <c r="N81" s="62"/>
      <c r="O81" s="31">
        <v>42724</v>
      </c>
      <c r="P81" s="32">
        <v>16.1</v>
      </c>
      <c r="Q81" s="32">
        <v>75.9</v>
      </c>
      <c r="R81" s="32">
        <v>2.4</v>
      </c>
      <c r="S81" s="32">
        <v>2.44</v>
      </c>
      <c r="T81" s="12">
        <f t="shared" si="65"/>
        <v>7</v>
      </c>
      <c r="U81" s="13" t="str">
        <f t="shared" si="66"/>
        <v>10</v>
      </c>
      <c r="V81" s="13" t="str">
        <f t="shared" si="67"/>
        <v>6</v>
      </c>
      <c r="W81" s="13" t="str">
        <f t="shared" si="68"/>
        <v>6</v>
      </c>
      <c r="X81" s="13" t="str">
        <f t="shared" si="69"/>
        <v>6</v>
      </c>
      <c r="Y81" s="59"/>
      <c r="Z81" s="62"/>
      <c r="AA81" s="31">
        <v>42724</v>
      </c>
      <c r="AB81" s="32">
        <v>8.3</v>
      </c>
      <c r="AC81" s="32">
        <v>71.9</v>
      </c>
      <c r="AD81" s="32">
        <v>2.1</v>
      </c>
      <c r="AE81" s="32">
        <v>1.62</v>
      </c>
      <c r="AF81" s="12">
        <f t="shared" si="70"/>
        <v>6</v>
      </c>
      <c r="AG81" s="13" t="str">
        <f t="shared" si="71"/>
        <v>6</v>
      </c>
      <c r="AH81" s="13" t="str">
        <f t="shared" si="72"/>
        <v>6</v>
      </c>
      <c r="AI81" s="13" t="str">
        <f t="shared" si="73"/>
        <v>6</v>
      </c>
      <c r="AJ81" s="13" t="str">
        <f t="shared" si="74"/>
        <v>6</v>
      </c>
    </row>
    <row r="82" spans="1:36" ht="18" thickBot="1" thickTop="1">
      <c r="A82" s="15" t="s">
        <v>18</v>
      </c>
      <c r="B82" s="16"/>
      <c r="C82" s="17" t="s">
        <v>1</v>
      </c>
      <c r="D82" s="26">
        <f>AVERAGE(D70:D81)</f>
        <v>5.841666666666668</v>
      </c>
      <c r="E82" s="26">
        <f>AVERAGE(E70:E81)</f>
        <v>49.616666666666674</v>
      </c>
      <c r="F82" s="26">
        <f>AVERAGE(F70:F81)</f>
        <v>2.4999999999999996</v>
      </c>
      <c r="G82" s="26">
        <f>AVERAGE(G70:G81)</f>
        <v>1.1725</v>
      </c>
      <c r="H82" s="19" t="str">
        <f>IF(D82&lt;3,"1",IF(D82&lt;5,"3",IF(D82&lt;=15,"6",IF(D82&gt;15,"10"))))</f>
        <v>6</v>
      </c>
      <c r="I82" s="20" t="str">
        <f>IF(E82&lt;20,"1",IF(E82&lt;=49,"3",IF(E82&lt;=100,"6",IF(E82&gt;100,"10"))))</f>
        <v>6</v>
      </c>
      <c r="J82" s="20" t="str">
        <f>IF(F82&gt;6.5,"1",IF(F82&gt;=4.6,"3",IF(F82&gt;=2,"6",IF(F82&gt;=0,"10"))))</f>
        <v>6</v>
      </c>
      <c r="K82" s="20" t="str">
        <f>IF(G82&lt;0.5,"1",IF(G82&lt;1,"3",IF(G82&lt;=3,"6",IF(G82&gt;=3,"10"))))</f>
        <v>6</v>
      </c>
      <c r="L82" s="18" t="str">
        <f>IF(G82&lt;0.5,"1",IF(G82&lt;1,"3",IF(G82&lt;=3,"6",IF(G82&gt;=3,"10"))))</f>
        <v>6</v>
      </c>
      <c r="M82" s="15" t="s">
        <v>18</v>
      </c>
      <c r="N82" s="16"/>
      <c r="O82" s="17" t="s">
        <v>1</v>
      </c>
      <c r="P82" s="26">
        <f>AVERAGE(P70:P81)</f>
        <v>7.375</v>
      </c>
      <c r="Q82" s="26">
        <f>AVERAGE(Q70:Q81)</f>
        <v>56.65833333333334</v>
      </c>
      <c r="R82" s="26">
        <f>AVERAGE(R70:R81)</f>
        <v>3.358333333333333</v>
      </c>
      <c r="S82" s="26">
        <f>AVERAGE(S70:S81)</f>
        <v>1.1983333333333333</v>
      </c>
      <c r="T82" s="19" t="str">
        <f>IF(P82&lt;3,"1",IF(P82&lt;5,"3",IF(P82&lt;=15,"6",IF(P82&gt;15,"10"))))</f>
        <v>6</v>
      </c>
      <c r="U82" s="20" t="str">
        <f>IF(Q82&lt;20,"1",IF(Q82&lt;=49,"3",IF(Q82&lt;=100,"6",IF(Q82&gt;100,"10"))))</f>
        <v>6</v>
      </c>
      <c r="V82" s="20" t="str">
        <f>IF(R82&gt;6.5,"1",IF(R82&gt;=4.6,"3",IF(R82&gt;=2,"6",IF(R82&gt;=0,"10"))))</f>
        <v>6</v>
      </c>
      <c r="W82" s="20" t="str">
        <f>IF(S82&lt;0.5,"1",IF(S82&lt;1,"3",IF(S82&lt;=3,"6",IF(S82&gt;=3,"10"))))</f>
        <v>6</v>
      </c>
      <c r="X82" s="18" t="str">
        <f>IF(S82&lt;0.5,"1",IF(S82&lt;1,"3",IF(S82&lt;=3,"6",IF(S82&gt;=3,"10"))))</f>
        <v>6</v>
      </c>
      <c r="Y82" s="15" t="s">
        <v>18</v>
      </c>
      <c r="Z82" s="16"/>
      <c r="AA82" s="17" t="s">
        <v>1</v>
      </c>
      <c r="AB82" s="26">
        <f>AVERAGE(AB70:AB81)</f>
        <v>6.116666666666666</v>
      </c>
      <c r="AC82" s="26">
        <f>AVERAGE(AC70:AC81)</f>
        <v>56.75833333333333</v>
      </c>
      <c r="AD82" s="26">
        <f>AVERAGE(AD70:AD81)</f>
        <v>2.9499999999999997</v>
      </c>
      <c r="AE82" s="26">
        <f>AVERAGE(AE70:AE81)</f>
        <v>1.2325000000000002</v>
      </c>
      <c r="AF82" s="19" t="str">
        <f>IF(AB82&lt;3,"1",IF(AB82&lt;5,"3",IF(AB82&lt;=15,"6",IF(AB82&gt;15,"10"))))</f>
        <v>6</v>
      </c>
      <c r="AG82" s="20" t="str">
        <f>IF(AC82&lt;20,"1",IF(AC82&lt;=49,"3",IF(AC82&lt;=100,"6",IF(AC82&gt;100,"10"))))</f>
        <v>6</v>
      </c>
      <c r="AH82" s="20" t="str">
        <f>IF(AD82&gt;6.5,"1",IF(AD82&gt;=4.6,"3",IF(AD82&gt;=2,"6",IF(AD82&gt;=0,"10"))))</f>
        <v>6</v>
      </c>
      <c r="AI82" s="20" t="str">
        <f>IF(AE82&lt;0.5,"1",IF(AE82&lt;1,"3",IF(AE82&lt;=3,"6",IF(AE82&gt;=3,"10"))))</f>
        <v>6</v>
      </c>
      <c r="AJ82" s="18" t="str">
        <f>IF(AE82&lt;0.5,"1",IF(AE82&lt;1,"3",IF(AE82&lt;=3,"6",IF(AE82&gt;=3,"10"))))</f>
        <v>6</v>
      </c>
    </row>
    <row r="83" spans="1:36" ht="17.25" thickTop="1">
      <c r="A83" s="57" t="s">
        <v>19</v>
      </c>
      <c r="B83" s="60"/>
      <c r="C83" s="28">
        <v>42752</v>
      </c>
      <c r="D83" s="29">
        <v>4.7</v>
      </c>
      <c r="E83" s="29">
        <v>24</v>
      </c>
      <c r="F83" s="29">
        <v>2.8</v>
      </c>
      <c r="G83" s="29">
        <v>1.55</v>
      </c>
      <c r="H83" s="22">
        <f aca="true" t="shared" si="75" ref="H83:H93">(I83+J83+K83+L83)/4</f>
        <v>4.5</v>
      </c>
      <c r="I83" s="11" t="str">
        <f aca="true" t="shared" si="76" ref="I83:I93">IF(D83&lt;=3,"1",IF(D83&lt;5,"3",IF(D83&lt;=15,"6",IF(D83&gt;15,"10"))))</f>
        <v>3</v>
      </c>
      <c r="J83" s="11" t="str">
        <f aca="true" t="shared" si="77" ref="J83:J93">IF(E83&lt;=20,"1",IF(E83&lt;=49.9,"3",IF(E83&lt;=100,"6",IF(E83&gt;100,"10"))))</f>
        <v>3</v>
      </c>
      <c r="K83" s="11" t="str">
        <f aca="true" t="shared" si="78" ref="K83:K93">IF(F83&gt;=6.5,"1",IF(F83&gt;=4.6,"3",IF(F83&gt;=2,"6",IF(F83&gt;=0,"10"))))</f>
        <v>6</v>
      </c>
      <c r="L83" s="11" t="str">
        <f aca="true" t="shared" si="79" ref="L83:L93">IF(G83&lt;=0.5,"1",IF(G83&lt;1,"3",IF(G83&lt;=3,"6",IF(G83&gt;=3,"10"))))</f>
        <v>6</v>
      </c>
      <c r="M83" s="57" t="s">
        <v>19</v>
      </c>
      <c r="N83" s="60"/>
      <c r="O83" s="28">
        <v>42752</v>
      </c>
      <c r="P83" s="29">
        <v>10.8</v>
      </c>
      <c r="Q83" s="29">
        <v>36.9</v>
      </c>
      <c r="R83" s="29">
        <v>3.2</v>
      </c>
      <c r="S83" s="29">
        <v>1.91</v>
      </c>
      <c r="T83" s="22">
        <f aca="true" t="shared" si="80" ref="T83:T93">(U83+V83+W83+X83)/4</f>
        <v>5.25</v>
      </c>
      <c r="U83" s="11" t="str">
        <f aca="true" t="shared" si="81" ref="U83:U93">IF(P83&lt;=3,"1",IF(P83&lt;5,"3",IF(P83&lt;=15,"6",IF(P83&gt;15,"10"))))</f>
        <v>6</v>
      </c>
      <c r="V83" s="11" t="str">
        <f aca="true" t="shared" si="82" ref="V83:V93">IF(Q83&lt;=20,"1",IF(Q83&lt;=49.9,"3",IF(Q83&lt;=100,"6",IF(Q83&gt;100,"10"))))</f>
        <v>3</v>
      </c>
      <c r="W83" s="11" t="str">
        <f aca="true" t="shared" si="83" ref="W83:W93">IF(R83&gt;=6.5,"1",IF(R83&gt;=4.6,"3",IF(R83&gt;=2,"6",IF(R83&gt;=0,"10"))))</f>
        <v>6</v>
      </c>
      <c r="X83" s="11" t="str">
        <f aca="true" t="shared" si="84" ref="X83:X93">IF(S83&lt;=0.5,"1",IF(S83&lt;1,"3",IF(S83&lt;=3,"6",IF(S83&gt;=3,"10"))))</f>
        <v>6</v>
      </c>
      <c r="Y83" s="57" t="s">
        <v>19</v>
      </c>
      <c r="Z83" s="60"/>
      <c r="AA83" s="28">
        <v>42752</v>
      </c>
      <c r="AB83" s="29">
        <v>5.2</v>
      </c>
      <c r="AC83" s="29">
        <v>36.1</v>
      </c>
      <c r="AD83" s="29">
        <v>4.3</v>
      </c>
      <c r="AE83" s="29">
        <v>1.04</v>
      </c>
      <c r="AF83" s="22">
        <f aca="true" t="shared" si="85" ref="AF83:AF91">(AG83+AH83+AI83+AJ83)/4</f>
        <v>5.25</v>
      </c>
      <c r="AG83" s="11" t="str">
        <f aca="true" t="shared" si="86" ref="AG83:AG91">IF(AB83&lt;=3,"1",IF(AB83&lt;5,"3",IF(AB83&lt;=15,"6",IF(AB83&gt;15,"10"))))</f>
        <v>6</v>
      </c>
      <c r="AH83" s="11" t="str">
        <f aca="true" t="shared" si="87" ref="AH83:AH91">IF(AC83&lt;=20,"1",IF(AC83&lt;=49.9,"3",IF(AC83&lt;=100,"6",IF(AC83&gt;100,"10"))))</f>
        <v>3</v>
      </c>
      <c r="AI83" s="11" t="str">
        <f aca="true" t="shared" si="88" ref="AI83:AI91">IF(AD83&gt;=6.5,"1",IF(AD83&gt;=4.6,"3",IF(AD83&gt;=2,"6",IF(AD83&gt;=0,"10"))))</f>
        <v>6</v>
      </c>
      <c r="AJ83" s="11" t="str">
        <f aca="true" t="shared" si="89" ref="AJ83:AJ91">IF(AE83&lt;=0.5,"1",IF(AE83&lt;1,"3",IF(AE83&lt;=3,"6",IF(AE83&gt;=3,"10"))))</f>
        <v>6</v>
      </c>
    </row>
    <row r="84" spans="1:36" ht="16.5">
      <c r="A84" s="58"/>
      <c r="B84" s="61"/>
      <c r="C84" s="14">
        <v>42790</v>
      </c>
      <c r="D84" s="21">
        <v>2.7</v>
      </c>
      <c r="E84" s="21">
        <v>16.5</v>
      </c>
      <c r="F84" s="21">
        <v>3.7</v>
      </c>
      <c r="G84" s="21">
        <v>1.72</v>
      </c>
      <c r="H84" s="22">
        <f t="shared" si="75"/>
        <v>3.5</v>
      </c>
      <c r="I84" s="11" t="str">
        <f t="shared" si="76"/>
        <v>1</v>
      </c>
      <c r="J84" s="11" t="str">
        <f t="shared" si="77"/>
        <v>1</v>
      </c>
      <c r="K84" s="11" t="str">
        <f t="shared" si="78"/>
        <v>6</v>
      </c>
      <c r="L84" s="11" t="str">
        <f t="shared" si="79"/>
        <v>6</v>
      </c>
      <c r="M84" s="58"/>
      <c r="N84" s="61"/>
      <c r="O84" s="14">
        <v>42790</v>
      </c>
      <c r="P84" s="21">
        <v>4.3</v>
      </c>
      <c r="Q84" s="21">
        <v>41.4</v>
      </c>
      <c r="R84" s="21">
        <v>4.1</v>
      </c>
      <c r="S84" s="21">
        <v>1.28</v>
      </c>
      <c r="T84" s="22">
        <f t="shared" si="80"/>
        <v>4.5</v>
      </c>
      <c r="U84" s="11" t="str">
        <f t="shared" si="81"/>
        <v>3</v>
      </c>
      <c r="V84" s="11" t="str">
        <f t="shared" si="82"/>
        <v>3</v>
      </c>
      <c r="W84" s="11" t="str">
        <f t="shared" si="83"/>
        <v>6</v>
      </c>
      <c r="X84" s="11" t="str">
        <f t="shared" si="84"/>
        <v>6</v>
      </c>
      <c r="Y84" s="58"/>
      <c r="Z84" s="61"/>
      <c r="AA84" s="14">
        <v>42790</v>
      </c>
      <c r="AB84" s="21">
        <v>4.7</v>
      </c>
      <c r="AC84" s="21">
        <v>21.1</v>
      </c>
      <c r="AD84" s="21">
        <v>4.3</v>
      </c>
      <c r="AE84" s="21">
        <v>2.71</v>
      </c>
      <c r="AF84" s="22">
        <f t="shared" si="85"/>
        <v>4.5</v>
      </c>
      <c r="AG84" s="11" t="str">
        <f t="shared" si="86"/>
        <v>3</v>
      </c>
      <c r="AH84" s="11" t="str">
        <f t="shared" si="87"/>
        <v>3</v>
      </c>
      <c r="AI84" s="11" t="str">
        <f t="shared" si="88"/>
        <v>6</v>
      </c>
      <c r="AJ84" s="11" t="str">
        <f t="shared" si="89"/>
        <v>6</v>
      </c>
    </row>
    <row r="85" spans="1:36" ht="16.5">
      <c r="A85" s="58"/>
      <c r="B85" s="61"/>
      <c r="C85" s="31">
        <v>42818</v>
      </c>
      <c r="D85" s="29">
        <v>4.3</v>
      </c>
      <c r="E85" s="29">
        <v>48.9</v>
      </c>
      <c r="F85" s="29">
        <v>2.7</v>
      </c>
      <c r="G85" s="29">
        <v>1.8</v>
      </c>
      <c r="H85" s="22">
        <f t="shared" si="75"/>
        <v>4.5</v>
      </c>
      <c r="I85" s="11" t="str">
        <f t="shared" si="76"/>
        <v>3</v>
      </c>
      <c r="J85" s="11" t="str">
        <f t="shared" si="77"/>
        <v>3</v>
      </c>
      <c r="K85" s="11" t="str">
        <f t="shared" si="78"/>
        <v>6</v>
      </c>
      <c r="L85" s="11" t="str">
        <f t="shared" si="79"/>
        <v>6</v>
      </c>
      <c r="M85" s="58"/>
      <c r="N85" s="61"/>
      <c r="O85" s="31">
        <v>42818</v>
      </c>
      <c r="P85" s="29">
        <v>10.3</v>
      </c>
      <c r="Q85" s="29">
        <v>26.8</v>
      </c>
      <c r="R85" s="29">
        <v>4.9</v>
      </c>
      <c r="S85" s="29">
        <v>1.43</v>
      </c>
      <c r="T85" s="22">
        <f t="shared" si="80"/>
        <v>4.5</v>
      </c>
      <c r="U85" s="11" t="str">
        <f t="shared" si="81"/>
        <v>6</v>
      </c>
      <c r="V85" s="11" t="str">
        <f t="shared" si="82"/>
        <v>3</v>
      </c>
      <c r="W85" s="11" t="str">
        <f t="shared" si="83"/>
        <v>3</v>
      </c>
      <c r="X85" s="11" t="str">
        <f t="shared" si="84"/>
        <v>6</v>
      </c>
      <c r="Y85" s="58"/>
      <c r="Z85" s="61"/>
      <c r="AA85" s="31">
        <v>42818</v>
      </c>
      <c r="AB85" s="29">
        <v>5.5</v>
      </c>
      <c r="AC85" s="29">
        <v>30.4</v>
      </c>
      <c r="AD85" s="29">
        <v>6.5</v>
      </c>
      <c r="AE85" s="29">
        <v>0.58</v>
      </c>
      <c r="AF85" s="22">
        <f t="shared" si="85"/>
        <v>3.25</v>
      </c>
      <c r="AG85" s="11" t="str">
        <f t="shared" si="86"/>
        <v>6</v>
      </c>
      <c r="AH85" s="11" t="str">
        <f t="shared" si="87"/>
        <v>3</v>
      </c>
      <c r="AI85" s="11" t="str">
        <f t="shared" si="88"/>
        <v>1</v>
      </c>
      <c r="AJ85" s="11" t="str">
        <f t="shared" si="89"/>
        <v>3</v>
      </c>
    </row>
    <row r="86" spans="1:36" ht="16.5">
      <c r="A86" s="58"/>
      <c r="B86" s="61"/>
      <c r="C86" s="14">
        <v>42850</v>
      </c>
      <c r="D86" s="21">
        <v>12.5</v>
      </c>
      <c r="E86" s="21">
        <v>62.7</v>
      </c>
      <c r="F86" s="21">
        <v>2.6</v>
      </c>
      <c r="G86" s="21">
        <v>1.51</v>
      </c>
      <c r="H86" s="22">
        <f t="shared" si="75"/>
        <v>6</v>
      </c>
      <c r="I86" s="11" t="str">
        <f t="shared" si="76"/>
        <v>6</v>
      </c>
      <c r="J86" s="11" t="str">
        <f t="shared" si="77"/>
        <v>6</v>
      </c>
      <c r="K86" s="11" t="str">
        <f t="shared" si="78"/>
        <v>6</v>
      </c>
      <c r="L86" s="11" t="str">
        <f t="shared" si="79"/>
        <v>6</v>
      </c>
      <c r="M86" s="58"/>
      <c r="N86" s="61"/>
      <c r="O86" s="14">
        <v>42850</v>
      </c>
      <c r="P86" s="21">
        <v>18.5</v>
      </c>
      <c r="Q86" s="21">
        <v>33.2</v>
      </c>
      <c r="R86" s="21">
        <v>2.6</v>
      </c>
      <c r="S86" s="21">
        <v>4.8</v>
      </c>
      <c r="T86" s="22">
        <f t="shared" si="80"/>
        <v>7.25</v>
      </c>
      <c r="U86" s="11" t="str">
        <f t="shared" si="81"/>
        <v>10</v>
      </c>
      <c r="V86" s="11" t="str">
        <f t="shared" si="82"/>
        <v>3</v>
      </c>
      <c r="W86" s="11" t="str">
        <f t="shared" si="83"/>
        <v>6</v>
      </c>
      <c r="X86" s="11" t="str">
        <f t="shared" si="84"/>
        <v>10</v>
      </c>
      <c r="Y86" s="58"/>
      <c r="Z86" s="61"/>
      <c r="AA86" s="14">
        <v>42850</v>
      </c>
      <c r="AB86" s="21">
        <v>13.6</v>
      </c>
      <c r="AC86" s="21">
        <v>67.1</v>
      </c>
      <c r="AD86" s="21">
        <v>2.2</v>
      </c>
      <c r="AE86" s="21">
        <v>4.74</v>
      </c>
      <c r="AF86" s="22">
        <f t="shared" si="85"/>
        <v>7</v>
      </c>
      <c r="AG86" s="11" t="str">
        <f t="shared" si="86"/>
        <v>6</v>
      </c>
      <c r="AH86" s="11" t="str">
        <f t="shared" si="87"/>
        <v>6</v>
      </c>
      <c r="AI86" s="11" t="str">
        <f t="shared" si="88"/>
        <v>6</v>
      </c>
      <c r="AJ86" s="11" t="str">
        <f t="shared" si="89"/>
        <v>10</v>
      </c>
    </row>
    <row r="87" spans="1:36" ht="16.5">
      <c r="A87" s="58"/>
      <c r="B87" s="61"/>
      <c r="C87" s="28">
        <v>42877</v>
      </c>
      <c r="D87" s="21">
        <v>10.3</v>
      </c>
      <c r="E87" s="21">
        <v>25.5</v>
      </c>
      <c r="F87" s="21">
        <v>2.8</v>
      </c>
      <c r="G87" s="21">
        <v>0.64</v>
      </c>
      <c r="H87" s="22">
        <f t="shared" si="75"/>
        <v>4.5</v>
      </c>
      <c r="I87" s="11" t="str">
        <f t="shared" si="76"/>
        <v>6</v>
      </c>
      <c r="J87" s="11" t="str">
        <f t="shared" si="77"/>
        <v>3</v>
      </c>
      <c r="K87" s="11" t="str">
        <f t="shared" si="78"/>
        <v>6</v>
      </c>
      <c r="L87" s="11" t="str">
        <f t="shared" si="79"/>
        <v>3</v>
      </c>
      <c r="M87" s="58"/>
      <c r="N87" s="61"/>
      <c r="O87" s="28">
        <v>42877</v>
      </c>
      <c r="P87" s="21">
        <v>11.3</v>
      </c>
      <c r="Q87" s="21">
        <v>58.8</v>
      </c>
      <c r="R87" s="21">
        <v>3.7</v>
      </c>
      <c r="S87" s="21">
        <v>0.26</v>
      </c>
      <c r="T87" s="22">
        <f t="shared" si="80"/>
        <v>4.75</v>
      </c>
      <c r="U87" s="11" t="str">
        <f t="shared" si="81"/>
        <v>6</v>
      </c>
      <c r="V87" s="11" t="str">
        <f t="shared" si="82"/>
        <v>6</v>
      </c>
      <c r="W87" s="11" t="str">
        <f t="shared" si="83"/>
        <v>6</v>
      </c>
      <c r="X87" s="11" t="str">
        <f t="shared" si="84"/>
        <v>1</v>
      </c>
      <c r="Y87" s="58"/>
      <c r="Z87" s="61"/>
      <c r="AA87" s="28">
        <v>42877</v>
      </c>
      <c r="AB87" s="21">
        <v>11.3</v>
      </c>
      <c r="AC87" s="21">
        <v>58.8</v>
      </c>
      <c r="AD87" s="21">
        <v>3.7</v>
      </c>
      <c r="AE87" s="21">
        <v>0.26</v>
      </c>
      <c r="AF87" s="22">
        <f t="shared" si="85"/>
        <v>4.75</v>
      </c>
      <c r="AG87" s="11" t="str">
        <f t="shared" si="86"/>
        <v>6</v>
      </c>
      <c r="AH87" s="11" t="str">
        <f t="shared" si="87"/>
        <v>6</v>
      </c>
      <c r="AI87" s="11" t="str">
        <f t="shared" si="88"/>
        <v>6</v>
      </c>
      <c r="AJ87" s="11" t="str">
        <f t="shared" si="89"/>
        <v>1</v>
      </c>
    </row>
    <row r="88" spans="1:36" ht="16.5">
      <c r="A88" s="58"/>
      <c r="B88" s="61"/>
      <c r="C88" s="28">
        <v>42914</v>
      </c>
      <c r="D88" s="21">
        <v>6.8</v>
      </c>
      <c r="E88" s="21">
        <v>22.1</v>
      </c>
      <c r="F88" s="21">
        <v>5.3</v>
      </c>
      <c r="G88" s="21">
        <v>0.38</v>
      </c>
      <c r="H88" s="22">
        <f t="shared" si="75"/>
        <v>3.25</v>
      </c>
      <c r="I88" s="11" t="str">
        <f t="shared" si="76"/>
        <v>6</v>
      </c>
      <c r="J88" s="11" t="str">
        <f t="shared" si="77"/>
        <v>3</v>
      </c>
      <c r="K88" s="11" t="str">
        <f t="shared" si="78"/>
        <v>3</v>
      </c>
      <c r="L88" s="11" t="str">
        <f t="shared" si="79"/>
        <v>1</v>
      </c>
      <c r="M88" s="58"/>
      <c r="N88" s="61"/>
      <c r="O88" s="28">
        <v>42914</v>
      </c>
      <c r="P88" s="21">
        <v>7.7</v>
      </c>
      <c r="Q88" s="21">
        <v>31.2</v>
      </c>
      <c r="R88" s="21">
        <v>6.9</v>
      </c>
      <c r="S88" s="21">
        <v>0.34</v>
      </c>
      <c r="T88" s="22">
        <f t="shared" si="80"/>
        <v>2.75</v>
      </c>
      <c r="U88" s="11" t="str">
        <f t="shared" si="81"/>
        <v>6</v>
      </c>
      <c r="V88" s="11" t="str">
        <f t="shared" si="82"/>
        <v>3</v>
      </c>
      <c r="W88" s="11" t="str">
        <f t="shared" si="83"/>
        <v>1</v>
      </c>
      <c r="X88" s="11" t="str">
        <f t="shared" si="84"/>
        <v>1</v>
      </c>
      <c r="Y88" s="58"/>
      <c r="Z88" s="61"/>
      <c r="AA88" s="28">
        <v>42914</v>
      </c>
      <c r="AB88" s="21">
        <v>6</v>
      </c>
      <c r="AC88" s="21">
        <v>30.8</v>
      </c>
      <c r="AD88" s="21">
        <v>6.2</v>
      </c>
      <c r="AE88" s="21">
        <v>0.31</v>
      </c>
      <c r="AF88" s="22">
        <f t="shared" si="85"/>
        <v>3.25</v>
      </c>
      <c r="AG88" s="11" t="str">
        <f t="shared" si="86"/>
        <v>6</v>
      </c>
      <c r="AH88" s="11" t="str">
        <f t="shared" si="87"/>
        <v>3</v>
      </c>
      <c r="AI88" s="11" t="str">
        <f t="shared" si="88"/>
        <v>3</v>
      </c>
      <c r="AJ88" s="11" t="str">
        <f t="shared" si="89"/>
        <v>1</v>
      </c>
    </row>
    <row r="89" spans="1:36" ht="16.5">
      <c r="A89" s="58"/>
      <c r="B89" s="61"/>
      <c r="C89" s="14">
        <v>42936</v>
      </c>
      <c r="D89" s="21">
        <v>6.6</v>
      </c>
      <c r="E89" s="21">
        <v>38.9</v>
      </c>
      <c r="F89" s="21">
        <v>3.5</v>
      </c>
      <c r="G89" s="21">
        <v>0.62</v>
      </c>
      <c r="H89" s="22">
        <f t="shared" si="75"/>
        <v>4.5</v>
      </c>
      <c r="I89" s="11" t="str">
        <f t="shared" si="76"/>
        <v>6</v>
      </c>
      <c r="J89" s="11" t="str">
        <f t="shared" si="77"/>
        <v>3</v>
      </c>
      <c r="K89" s="11" t="str">
        <f t="shared" si="78"/>
        <v>6</v>
      </c>
      <c r="L89" s="11" t="str">
        <f t="shared" si="79"/>
        <v>3</v>
      </c>
      <c r="M89" s="58"/>
      <c r="N89" s="61"/>
      <c r="O89" s="14">
        <v>42936</v>
      </c>
      <c r="P89" s="21">
        <v>10.1</v>
      </c>
      <c r="Q89" s="21">
        <v>35.1</v>
      </c>
      <c r="R89" s="21">
        <v>3.3</v>
      </c>
      <c r="S89" s="21">
        <v>2.06</v>
      </c>
      <c r="T89" s="22">
        <f t="shared" si="80"/>
        <v>5.25</v>
      </c>
      <c r="U89" s="11" t="str">
        <f t="shared" si="81"/>
        <v>6</v>
      </c>
      <c r="V89" s="11" t="str">
        <f t="shared" si="82"/>
        <v>3</v>
      </c>
      <c r="W89" s="11" t="str">
        <f t="shared" si="83"/>
        <v>6</v>
      </c>
      <c r="X89" s="11" t="str">
        <f t="shared" si="84"/>
        <v>6</v>
      </c>
      <c r="Y89" s="58"/>
      <c r="Z89" s="61"/>
      <c r="AA89" s="14">
        <v>42936</v>
      </c>
      <c r="AB89" s="21">
        <v>30.4</v>
      </c>
      <c r="AC89" s="21">
        <v>32.6</v>
      </c>
      <c r="AD89" s="21">
        <v>6.6</v>
      </c>
      <c r="AE89" s="21">
        <v>0.79</v>
      </c>
      <c r="AF89" s="22">
        <f t="shared" si="85"/>
        <v>4.25</v>
      </c>
      <c r="AG89" s="11" t="str">
        <f t="shared" si="86"/>
        <v>10</v>
      </c>
      <c r="AH89" s="11" t="str">
        <f t="shared" si="87"/>
        <v>3</v>
      </c>
      <c r="AI89" s="11" t="str">
        <f t="shared" si="88"/>
        <v>1</v>
      </c>
      <c r="AJ89" s="11" t="str">
        <f t="shared" si="89"/>
        <v>3</v>
      </c>
    </row>
    <row r="90" spans="1:36" ht="16.5">
      <c r="A90" s="58"/>
      <c r="B90" s="61"/>
      <c r="C90" s="28">
        <v>42971</v>
      </c>
      <c r="D90" s="21">
        <v>6.2</v>
      </c>
      <c r="E90" s="21">
        <v>26.1</v>
      </c>
      <c r="F90" s="21">
        <v>1.5</v>
      </c>
      <c r="G90" s="21">
        <v>0.92</v>
      </c>
      <c r="H90" s="22">
        <f t="shared" si="75"/>
        <v>5.5</v>
      </c>
      <c r="I90" s="11" t="str">
        <f t="shared" si="76"/>
        <v>6</v>
      </c>
      <c r="J90" s="11" t="str">
        <f t="shared" si="77"/>
        <v>3</v>
      </c>
      <c r="K90" s="11" t="str">
        <f t="shared" si="78"/>
        <v>10</v>
      </c>
      <c r="L90" s="11" t="str">
        <f t="shared" si="79"/>
        <v>3</v>
      </c>
      <c r="M90" s="58"/>
      <c r="N90" s="61"/>
      <c r="O90" s="28">
        <v>42971</v>
      </c>
      <c r="P90" s="21">
        <v>6.1</v>
      </c>
      <c r="Q90" s="21">
        <v>51.1</v>
      </c>
      <c r="R90" s="21">
        <v>1.8</v>
      </c>
      <c r="S90" s="21">
        <v>1.34</v>
      </c>
      <c r="T90" s="22">
        <f t="shared" si="80"/>
        <v>7</v>
      </c>
      <c r="U90" s="11" t="str">
        <f t="shared" si="81"/>
        <v>6</v>
      </c>
      <c r="V90" s="11" t="str">
        <f t="shared" si="82"/>
        <v>6</v>
      </c>
      <c r="W90" s="11" t="str">
        <f t="shared" si="83"/>
        <v>10</v>
      </c>
      <c r="X90" s="11" t="str">
        <f t="shared" si="84"/>
        <v>6</v>
      </c>
      <c r="Y90" s="58"/>
      <c r="Z90" s="61"/>
      <c r="AA90" s="28">
        <v>42971</v>
      </c>
      <c r="AB90" s="21">
        <v>6.4</v>
      </c>
      <c r="AC90" s="21">
        <v>35.2</v>
      </c>
      <c r="AD90" s="21">
        <v>1.5</v>
      </c>
      <c r="AE90" s="21">
        <v>0.64</v>
      </c>
      <c r="AF90" s="22">
        <f t="shared" si="85"/>
        <v>5.5</v>
      </c>
      <c r="AG90" s="11" t="str">
        <f t="shared" si="86"/>
        <v>6</v>
      </c>
      <c r="AH90" s="11" t="str">
        <f t="shared" si="87"/>
        <v>3</v>
      </c>
      <c r="AI90" s="11" t="str">
        <f t="shared" si="88"/>
        <v>10</v>
      </c>
      <c r="AJ90" s="11" t="str">
        <f t="shared" si="89"/>
        <v>3</v>
      </c>
    </row>
    <row r="91" spans="1:36" ht="16.5">
      <c r="A91" s="58"/>
      <c r="B91" s="61"/>
      <c r="C91" s="14">
        <v>42999</v>
      </c>
      <c r="D91" s="21">
        <v>7.3</v>
      </c>
      <c r="E91" s="21">
        <v>60.7</v>
      </c>
      <c r="F91" s="21">
        <v>4.7</v>
      </c>
      <c r="G91" s="21">
        <v>0.04</v>
      </c>
      <c r="H91" s="22">
        <f t="shared" si="75"/>
        <v>4</v>
      </c>
      <c r="I91" s="11" t="str">
        <f t="shared" si="76"/>
        <v>6</v>
      </c>
      <c r="J91" s="11" t="str">
        <f t="shared" si="77"/>
        <v>6</v>
      </c>
      <c r="K91" s="11" t="str">
        <f t="shared" si="78"/>
        <v>3</v>
      </c>
      <c r="L91" s="11" t="str">
        <f t="shared" si="79"/>
        <v>1</v>
      </c>
      <c r="M91" s="58"/>
      <c r="N91" s="61"/>
      <c r="O91" s="14">
        <v>42999</v>
      </c>
      <c r="P91" s="21">
        <v>6.1</v>
      </c>
      <c r="Q91" s="21">
        <v>34.9</v>
      </c>
      <c r="R91" s="21">
        <v>4.9</v>
      </c>
      <c r="S91" s="21">
        <v>0.12</v>
      </c>
      <c r="T91" s="22">
        <f t="shared" si="80"/>
        <v>3.25</v>
      </c>
      <c r="U91" s="11" t="str">
        <f t="shared" si="81"/>
        <v>6</v>
      </c>
      <c r="V91" s="11" t="str">
        <f t="shared" si="82"/>
        <v>3</v>
      </c>
      <c r="W91" s="11" t="str">
        <f t="shared" si="83"/>
        <v>3</v>
      </c>
      <c r="X91" s="11" t="str">
        <f t="shared" si="84"/>
        <v>1</v>
      </c>
      <c r="Y91" s="58"/>
      <c r="Z91" s="61"/>
      <c r="AA91" s="14">
        <v>42999</v>
      </c>
      <c r="AB91" s="21">
        <v>6.6</v>
      </c>
      <c r="AC91" s="21">
        <v>48.8</v>
      </c>
      <c r="AD91" s="21">
        <v>4.5</v>
      </c>
      <c r="AE91" s="21">
        <v>0.03</v>
      </c>
      <c r="AF91" s="22">
        <f t="shared" si="85"/>
        <v>4</v>
      </c>
      <c r="AG91" s="11" t="str">
        <f t="shared" si="86"/>
        <v>6</v>
      </c>
      <c r="AH91" s="11" t="str">
        <f t="shared" si="87"/>
        <v>3</v>
      </c>
      <c r="AI91" s="11" t="str">
        <f t="shared" si="88"/>
        <v>6</v>
      </c>
      <c r="AJ91" s="11" t="str">
        <f t="shared" si="89"/>
        <v>1</v>
      </c>
    </row>
    <row r="92" spans="1:36" ht="16.5">
      <c r="A92" s="58"/>
      <c r="B92" s="61"/>
      <c r="C92" s="14">
        <v>43027</v>
      </c>
      <c r="D92" s="21">
        <v>7.4</v>
      </c>
      <c r="E92" s="21">
        <v>28.8</v>
      </c>
      <c r="F92" s="21">
        <v>3</v>
      </c>
      <c r="G92" s="21">
        <v>0.16</v>
      </c>
      <c r="H92" s="22">
        <f t="shared" si="75"/>
        <v>4</v>
      </c>
      <c r="I92" s="11" t="str">
        <f t="shared" si="76"/>
        <v>6</v>
      </c>
      <c r="J92" s="11" t="str">
        <f t="shared" si="77"/>
        <v>3</v>
      </c>
      <c r="K92" s="11" t="str">
        <f t="shared" si="78"/>
        <v>6</v>
      </c>
      <c r="L92" s="11" t="str">
        <f t="shared" si="79"/>
        <v>1</v>
      </c>
      <c r="M92" s="58"/>
      <c r="N92" s="61"/>
      <c r="O92" s="14">
        <v>43027</v>
      </c>
      <c r="P92" s="21">
        <v>6.1</v>
      </c>
      <c r="Q92" s="21">
        <v>25.8</v>
      </c>
      <c r="R92" s="21">
        <v>4.7</v>
      </c>
      <c r="S92" s="21">
        <v>0.87</v>
      </c>
      <c r="T92" s="22">
        <f t="shared" si="80"/>
        <v>3.75</v>
      </c>
      <c r="U92" s="11" t="str">
        <f t="shared" si="81"/>
        <v>6</v>
      </c>
      <c r="V92" s="11" t="str">
        <f t="shared" si="82"/>
        <v>3</v>
      </c>
      <c r="W92" s="11" t="str">
        <f t="shared" si="83"/>
        <v>3</v>
      </c>
      <c r="X92" s="11" t="str">
        <f t="shared" si="84"/>
        <v>3</v>
      </c>
      <c r="Y92" s="58"/>
      <c r="Z92" s="61"/>
      <c r="AA92" s="14">
        <v>43027</v>
      </c>
      <c r="AB92" s="21">
        <v>6.2</v>
      </c>
      <c r="AC92" s="21">
        <v>25.6</v>
      </c>
      <c r="AD92" s="21">
        <v>5</v>
      </c>
      <c r="AE92" s="21">
        <v>0.36</v>
      </c>
      <c r="AF92" s="22">
        <f>(AG92+AH92+AI92+AJ92)/4</f>
        <v>3.25</v>
      </c>
      <c r="AG92" s="11" t="str">
        <f>IF(AB92&lt;=3,"1",IF(AB92&lt;5,"3",IF(AB92&lt;=15,"6",IF(AB92&gt;15,"10"))))</f>
        <v>6</v>
      </c>
      <c r="AH92" s="11" t="str">
        <f>IF(AC92&lt;=20,"1",IF(AC92&lt;=49.9,"3",IF(AC92&lt;=100,"6",IF(AC92&gt;100,"10"))))</f>
        <v>3</v>
      </c>
      <c r="AI92" s="11" t="str">
        <f>IF(AD92&gt;=6.5,"1",IF(AD92&gt;=4.6,"3",IF(AD92&gt;=2,"6",IF(AD92&gt;=0,"10"))))</f>
        <v>3</v>
      </c>
      <c r="AJ92" s="11" t="str">
        <f>IF(AE92&lt;=0.5,"1",IF(AE92&lt;1,"3",IF(AE92&lt;=3,"6",IF(AE92&gt;=3,"10"))))</f>
        <v>1</v>
      </c>
    </row>
    <row r="93" spans="1:36" ht="16.5">
      <c r="A93" s="58"/>
      <c r="B93" s="61"/>
      <c r="C93" s="14">
        <v>43050</v>
      </c>
      <c r="D93" s="21">
        <v>3.9</v>
      </c>
      <c r="E93" s="21">
        <v>28.9</v>
      </c>
      <c r="F93" s="21">
        <v>2.1</v>
      </c>
      <c r="G93" s="21">
        <v>3.09</v>
      </c>
      <c r="H93" s="22">
        <f t="shared" si="75"/>
        <v>5.5</v>
      </c>
      <c r="I93" s="11" t="str">
        <f t="shared" si="76"/>
        <v>3</v>
      </c>
      <c r="J93" s="11" t="str">
        <f t="shared" si="77"/>
        <v>3</v>
      </c>
      <c r="K93" s="11" t="str">
        <f t="shared" si="78"/>
        <v>6</v>
      </c>
      <c r="L93" s="11" t="str">
        <f t="shared" si="79"/>
        <v>10</v>
      </c>
      <c r="M93" s="58"/>
      <c r="N93" s="61"/>
      <c r="O93" s="14">
        <v>43050</v>
      </c>
      <c r="P93" s="21">
        <v>3.5</v>
      </c>
      <c r="Q93" s="21">
        <v>38.5</v>
      </c>
      <c r="R93" s="21">
        <v>3.4</v>
      </c>
      <c r="S93" s="21">
        <v>2.39</v>
      </c>
      <c r="T93" s="22">
        <f t="shared" si="80"/>
        <v>4.5</v>
      </c>
      <c r="U93" s="11" t="str">
        <f t="shared" si="81"/>
        <v>3</v>
      </c>
      <c r="V93" s="11" t="str">
        <f t="shared" si="82"/>
        <v>3</v>
      </c>
      <c r="W93" s="11" t="str">
        <f t="shared" si="83"/>
        <v>6</v>
      </c>
      <c r="X93" s="11" t="str">
        <f t="shared" si="84"/>
        <v>6</v>
      </c>
      <c r="Y93" s="58"/>
      <c r="Z93" s="61"/>
      <c r="AA93" s="14">
        <v>43050</v>
      </c>
      <c r="AB93" s="21">
        <v>3.1</v>
      </c>
      <c r="AC93" s="21">
        <v>46.9</v>
      </c>
      <c r="AD93" s="21">
        <v>2.2</v>
      </c>
      <c r="AE93" s="21">
        <v>1.94</v>
      </c>
      <c r="AF93" s="22">
        <f>(AG93+AH93+AI93+AJ93)/4</f>
        <v>4.5</v>
      </c>
      <c r="AG93" s="11" t="str">
        <f>IF(AB93&lt;=3,"1",IF(AB93&lt;5,"3",IF(AB93&lt;=15,"6",IF(AB93&gt;15,"10"))))</f>
        <v>3</v>
      </c>
      <c r="AH93" s="11" t="str">
        <f>IF(AC93&lt;=20,"1",IF(AC93&lt;=49.9,"3",IF(AC93&lt;=100,"6",IF(AC93&gt;100,"10"))))</f>
        <v>3</v>
      </c>
      <c r="AI93" s="11" t="str">
        <f>IF(AD93&gt;=6.5,"1",IF(AD93&gt;=4.6,"3",IF(AD93&gt;=2,"6",IF(AD93&gt;=0,"10"))))</f>
        <v>6</v>
      </c>
      <c r="AJ93" s="11" t="str">
        <f>IF(AE93&lt;=0.5,"1",IF(AE93&lt;1,"3",IF(AE93&lt;=3,"6",IF(AE93&gt;=3,"10"))))</f>
        <v>6</v>
      </c>
    </row>
    <row r="94" spans="1:36" ht="17.25" thickBot="1">
      <c r="A94" s="59"/>
      <c r="B94" s="62"/>
      <c r="C94" s="31">
        <v>43095</v>
      </c>
      <c r="D94" s="32">
        <v>16.5</v>
      </c>
      <c r="E94" s="32">
        <v>19.9</v>
      </c>
      <c r="F94" s="32">
        <v>5.4</v>
      </c>
      <c r="G94" s="32">
        <v>18.4</v>
      </c>
      <c r="H94" s="22">
        <f>(I94+J94+K94+L94)/4</f>
        <v>6</v>
      </c>
      <c r="I94" s="11" t="str">
        <f>IF(D94&lt;=3,"1",IF(D94&lt;5,"3",IF(D94&lt;=15,"6",IF(D94&gt;15,"10"))))</f>
        <v>10</v>
      </c>
      <c r="J94" s="11" t="str">
        <f>IF(E94&lt;=20,"1",IF(E94&lt;=49.9,"3",IF(E94&lt;=100,"6",IF(E94&gt;100,"10"))))</f>
        <v>1</v>
      </c>
      <c r="K94" s="11" t="str">
        <f>IF(F94&gt;=6.5,"1",IF(F94&gt;=4.6,"3",IF(F94&gt;=2,"6",IF(F94&gt;=0,"10"))))</f>
        <v>3</v>
      </c>
      <c r="L94" s="11" t="str">
        <f>IF(G94&lt;=0.5,"1",IF(G94&lt;1,"3",IF(G94&lt;=3,"6",IF(G94&gt;=3,"10"))))</f>
        <v>10</v>
      </c>
      <c r="M94" s="59"/>
      <c r="N94" s="62"/>
      <c r="O94" s="31">
        <v>43095</v>
      </c>
      <c r="P94" s="32">
        <v>6.3</v>
      </c>
      <c r="Q94" s="32">
        <v>19.4</v>
      </c>
      <c r="R94" s="32">
        <v>3.5</v>
      </c>
      <c r="S94" s="32">
        <v>3.61</v>
      </c>
      <c r="T94" s="22">
        <f>(U94+V94+W94+X94)/4</f>
        <v>5.75</v>
      </c>
      <c r="U94" s="11" t="str">
        <f>IF(P94&lt;=3,"1",IF(P94&lt;5,"3",IF(P94&lt;=15,"6",IF(P94&gt;15,"10"))))</f>
        <v>6</v>
      </c>
      <c r="V94" s="11" t="str">
        <f>IF(Q94&lt;=20,"1",IF(Q94&lt;=49.9,"3",IF(Q94&lt;=100,"6",IF(Q94&gt;100,"10"))))</f>
        <v>1</v>
      </c>
      <c r="W94" s="11" t="str">
        <f>IF(R94&gt;=6.5,"1",IF(R94&gt;=4.6,"3",IF(R94&gt;=2,"6",IF(R94&gt;=0,"10"))))</f>
        <v>6</v>
      </c>
      <c r="X94" s="11" t="str">
        <f>IF(S94&lt;=0.5,"1",IF(S94&lt;1,"3",IF(S94&lt;=3,"6",IF(S94&gt;=3,"10"))))</f>
        <v>10</v>
      </c>
      <c r="Y94" s="59"/>
      <c r="Z94" s="62"/>
      <c r="AA94" s="31">
        <v>43095</v>
      </c>
      <c r="AB94" s="32">
        <v>18.3</v>
      </c>
      <c r="AC94" s="32">
        <v>59.9</v>
      </c>
      <c r="AD94" s="32">
        <v>3.7</v>
      </c>
      <c r="AE94" s="32">
        <v>4.24</v>
      </c>
      <c r="AF94" s="22">
        <f>(AG94+AH94+AI94+AJ94)/4</f>
        <v>8</v>
      </c>
      <c r="AG94" s="11" t="str">
        <f>IF(AB94&lt;=3,"1",IF(AB94&lt;5,"3",IF(AB94&lt;=15,"6",IF(AB94&gt;15,"10"))))</f>
        <v>10</v>
      </c>
      <c r="AH94" s="11" t="str">
        <f>IF(AC94&lt;=20,"1",IF(AC94&lt;=49.9,"3",IF(AC94&lt;=100,"6",IF(AC94&gt;100,"10"))))</f>
        <v>6</v>
      </c>
      <c r="AI94" s="11" t="str">
        <f>IF(AD94&gt;=6.5,"1",IF(AD94&gt;=4.6,"3",IF(AD94&gt;=2,"6",IF(AD94&gt;=0,"10"))))</f>
        <v>6</v>
      </c>
      <c r="AJ94" s="11" t="str">
        <f>IF(AE94&lt;=0.5,"1",IF(AE94&lt;1,"3",IF(AE94&lt;=3,"6",IF(AE94&gt;=3,"10"))))</f>
        <v>10</v>
      </c>
    </row>
    <row r="95" spans="1:36" ht="18" thickBot="1" thickTop="1">
      <c r="A95" s="15" t="s">
        <v>20</v>
      </c>
      <c r="B95" s="16"/>
      <c r="C95" s="17" t="s">
        <v>1</v>
      </c>
      <c r="D95" s="26">
        <f>AVERAGE(D83:D94)</f>
        <v>7.433333333333334</v>
      </c>
      <c r="E95" s="26">
        <f>AVERAGE(E83:E94)</f>
        <v>33.583333333333336</v>
      </c>
      <c r="F95" s="26">
        <f>AVERAGE(F83:F94)</f>
        <v>3.3416666666666663</v>
      </c>
      <c r="G95" s="26">
        <f>AVERAGE(G83:G94)</f>
        <v>2.5691666666666664</v>
      </c>
      <c r="H95" s="19" t="str">
        <f>IF(D95&lt;3,"1",IF(D95&lt;5,"3",IF(D95&lt;=15,"6",IF(D95&gt;15,"10"))))</f>
        <v>6</v>
      </c>
      <c r="I95" s="20" t="str">
        <f>IF(E95&lt;20,"1",IF(E95&lt;=49,"3",IF(E95&lt;=100,"6",IF(E95&gt;100,"10"))))</f>
        <v>3</v>
      </c>
      <c r="J95" s="20" t="str">
        <f>IF(F95&gt;6.5,"1",IF(F95&gt;=4.6,"3",IF(F95&gt;=2,"6",IF(F95&gt;=0,"10"))))</f>
        <v>6</v>
      </c>
      <c r="K95" s="20" t="str">
        <f>IF(G95&lt;0.5,"1",IF(G95&lt;1,"3",IF(G95&lt;=3,"6",IF(G95&gt;=3,"10"))))</f>
        <v>6</v>
      </c>
      <c r="L95" s="18" t="str">
        <f>IF(G95&lt;0.5,"1",IF(G95&lt;1,"3",IF(G95&lt;=3,"6",IF(G95&gt;=3,"10"))))</f>
        <v>6</v>
      </c>
      <c r="M95" s="15" t="s">
        <v>20</v>
      </c>
      <c r="N95" s="16"/>
      <c r="O95" s="17" t="s">
        <v>1</v>
      </c>
      <c r="P95" s="26">
        <f>AVERAGE(P83:P94)</f>
        <v>8.424999999999999</v>
      </c>
      <c r="Q95" s="26">
        <f>AVERAGE(Q83:Q94)</f>
        <v>36.09166666666667</v>
      </c>
      <c r="R95" s="26">
        <f>AVERAGE(R83:R94)</f>
        <v>3.9166666666666665</v>
      </c>
      <c r="S95" s="26">
        <f>AVERAGE(S83:S94)</f>
        <v>1.700833333333333</v>
      </c>
      <c r="T95" s="19" t="str">
        <f>IF(P95&lt;3,"1",IF(P95&lt;5,"3",IF(P95&lt;=15,"6",IF(P95&gt;15,"10"))))</f>
        <v>6</v>
      </c>
      <c r="U95" s="20" t="str">
        <f>IF(Q95&lt;20,"1",IF(Q95&lt;=49,"3",IF(Q95&lt;=100,"6",IF(Q95&gt;100,"10"))))</f>
        <v>3</v>
      </c>
      <c r="V95" s="20" t="str">
        <f>IF(R95&gt;6.5,"1",IF(R95&gt;=4.6,"3",IF(R95&gt;=2,"6",IF(R95&gt;=0,"10"))))</f>
        <v>6</v>
      </c>
      <c r="W95" s="20" t="str">
        <f>IF(S95&lt;0.5,"1",IF(S95&lt;1,"3",IF(S95&lt;=3,"6",IF(S95&gt;=3,"10"))))</f>
        <v>6</v>
      </c>
      <c r="X95" s="18" t="str">
        <f>IF(S95&lt;0.5,"1",IF(S95&lt;1,"3",IF(S95&lt;=3,"6",IF(S95&gt;=3,"10"))))</f>
        <v>6</v>
      </c>
      <c r="Y95" s="15" t="s">
        <v>20</v>
      </c>
      <c r="Z95" s="16"/>
      <c r="AA95" s="17" t="s">
        <v>1</v>
      </c>
      <c r="AB95" s="26">
        <f>AVERAGE(AB83:AB94)</f>
        <v>9.774999999999999</v>
      </c>
      <c r="AC95" s="26">
        <f>AVERAGE(AC83:AC94)</f>
        <v>41.108333333333334</v>
      </c>
      <c r="AD95" s="26">
        <f>AVERAGE(AD83:AD94)</f>
        <v>4.2250000000000005</v>
      </c>
      <c r="AE95" s="26">
        <f>AVERAGE(AE83:AE94)</f>
        <v>1.47</v>
      </c>
      <c r="AF95" s="19" t="str">
        <f>IF(AB95&lt;3,"1",IF(AB95&lt;5,"3",IF(AB95&lt;=15,"6",IF(AB95&gt;15,"10"))))</f>
        <v>6</v>
      </c>
      <c r="AG95" s="20" t="str">
        <f>IF(AC95&lt;20,"1",IF(AC95&lt;=49,"3",IF(AC95&lt;=100,"6",IF(AC95&gt;100,"10"))))</f>
        <v>3</v>
      </c>
      <c r="AH95" s="20" t="str">
        <f>IF(AD95&gt;6.5,"1",IF(AD95&gt;=4.6,"3",IF(AD95&gt;=2,"6",IF(AD95&gt;=0,"10"))))</f>
        <v>6</v>
      </c>
      <c r="AI95" s="20" t="str">
        <f>IF(AE95&lt;0.5,"1",IF(AE95&lt;1,"3",IF(AE95&lt;=3,"6",IF(AE95&gt;=3,"10"))))</f>
        <v>6</v>
      </c>
      <c r="AJ95" s="18" t="str">
        <f>IF(AE95&lt;0.5,"1",IF(AE95&lt;1,"3",IF(AE95&lt;=3,"6",IF(AE95&gt;=3,"10"))))</f>
        <v>6</v>
      </c>
    </row>
    <row r="96" spans="1:36" ht="17.25" thickTop="1">
      <c r="A96" s="57" t="s">
        <v>21</v>
      </c>
      <c r="B96" s="60"/>
      <c r="C96" s="28">
        <v>43111</v>
      </c>
      <c r="D96" s="29">
        <v>6.2</v>
      </c>
      <c r="E96" s="29">
        <v>26.6</v>
      </c>
      <c r="F96" s="29">
        <v>3.2</v>
      </c>
      <c r="G96" s="29">
        <v>1.95</v>
      </c>
      <c r="H96" s="22">
        <f>(I96+J96+K96+L96)/4</f>
        <v>5.25</v>
      </c>
      <c r="I96" s="11" t="str">
        <f>IF(D96&lt;=3,"1",IF(D96&lt;5,"3",IF(D96&lt;=15,"6",IF(D96&gt;15,"10"))))</f>
        <v>6</v>
      </c>
      <c r="J96" s="11" t="str">
        <f>IF(E96&lt;=20,"1",IF(E96&lt;=49.9,"3",IF(E96&lt;=100,"6",IF(E96&gt;100,"10"))))</f>
        <v>3</v>
      </c>
      <c r="K96" s="11" t="str">
        <f>IF(F96&gt;=6.5,"1",IF(F96&gt;=4.6,"3",IF(F96&gt;=2,"6",IF(F96&gt;=0,"10"))))</f>
        <v>6</v>
      </c>
      <c r="L96" s="11" t="str">
        <f>IF(G96&lt;=0.5,"1",IF(G96&lt;1,"3",IF(G96&lt;=3,"6",IF(G96&gt;=3,"10"))))</f>
        <v>6</v>
      </c>
      <c r="M96" s="57" t="s">
        <v>21</v>
      </c>
      <c r="N96" s="60"/>
      <c r="O96" s="28">
        <v>43111</v>
      </c>
      <c r="P96" s="29">
        <v>6.1</v>
      </c>
      <c r="Q96" s="29">
        <v>59.6</v>
      </c>
      <c r="R96" s="29">
        <v>4.4</v>
      </c>
      <c r="S96" s="29">
        <v>1.78</v>
      </c>
      <c r="T96" s="22">
        <f>(U96+V96+W96+X96)/4</f>
        <v>6</v>
      </c>
      <c r="U96" s="11" t="str">
        <f>IF(P96&lt;=3,"1",IF(P96&lt;5,"3",IF(P96&lt;=15,"6",IF(P96&gt;15,"10"))))</f>
        <v>6</v>
      </c>
      <c r="V96" s="11" t="str">
        <f>IF(Q96&lt;=20,"1",IF(Q96&lt;=49.9,"3",IF(Q96&lt;=100,"6",IF(Q96&gt;100,"10"))))</f>
        <v>6</v>
      </c>
      <c r="W96" s="11" t="str">
        <f>IF(R96&gt;=6.5,"1",IF(R96&gt;=4.6,"3",IF(R96&gt;=2,"6",IF(R96&gt;=0,"10"))))</f>
        <v>6</v>
      </c>
      <c r="X96" s="11" t="str">
        <f>IF(S96&lt;=0.5,"1",IF(S96&lt;1,"3",IF(S96&lt;=3,"6",IF(S96&gt;=3,"10"))))</f>
        <v>6</v>
      </c>
      <c r="Y96" s="57" t="s">
        <v>21</v>
      </c>
      <c r="Z96" s="60"/>
      <c r="AA96" s="28">
        <v>43111</v>
      </c>
      <c r="AB96" s="29">
        <v>6.2</v>
      </c>
      <c r="AC96" s="29">
        <v>57</v>
      </c>
      <c r="AD96" s="29">
        <v>4</v>
      </c>
      <c r="AE96" s="29">
        <v>3.05</v>
      </c>
      <c r="AF96" s="22">
        <f>(AG96+AH96+AI96+AJ96)/4</f>
        <v>7</v>
      </c>
      <c r="AG96" s="11" t="str">
        <f>IF(AB96&lt;=3,"1",IF(AB96&lt;5,"3",IF(AB96&lt;=15,"6",IF(AB96&gt;15,"10"))))</f>
        <v>6</v>
      </c>
      <c r="AH96" s="11" t="str">
        <f>IF(AC96&lt;=20,"1",IF(AC96&lt;=49.9,"3",IF(AC96&lt;=100,"6",IF(AC96&gt;100,"10"))))</f>
        <v>6</v>
      </c>
      <c r="AI96" s="11" t="str">
        <f>IF(AD96&gt;=6.5,"1",IF(AD96&gt;=4.6,"3",IF(AD96&gt;=2,"6",IF(AD96&gt;=0,"10"))))</f>
        <v>6</v>
      </c>
      <c r="AJ96" s="11" t="str">
        <f>IF(AE96&lt;=0.5,"1",IF(AE96&lt;1,"3",IF(AE96&lt;=3,"6",IF(AE96&gt;=3,"10"))))</f>
        <v>10</v>
      </c>
    </row>
    <row r="97" spans="1:36" ht="16.5">
      <c r="A97" s="58"/>
      <c r="B97" s="61"/>
      <c r="C97" s="14">
        <v>43138</v>
      </c>
      <c r="D97" s="21">
        <v>6.4</v>
      </c>
      <c r="E97" s="21">
        <v>27.4</v>
      </c>
      <c r="F97" s="21">
        <v>4.9</v>
      </c>
      <c r="G97" s="21">
        <v>3.46</v>
      </c>
      <c r="H97" s="22">
        <f>(I97+J97+K97+L97)/4</f>
        <v>5.5</v>
      </c>
      <c r="I97" s="11" t="str">
        <f>IF(D97&lt;=3,"1",IF(D97&lt;5,"3",IF(D97&lt;=15,"6",IF(D97&gt;15,"10"))))</f>
        <v>6</v>
      </c>
      <c r="J97" s="11" t="str">
        <f>IF(E97&lt;=20,"1",IF(E97&lt;=49.9,"3",IF(E97&lt;=100,"6",IF(E97&gt;100,"10"))))</f>
        <v>3</v>
      </c>
      <c r="K97" s="11" t="str">
        <f>IF(F97&gt;=6.5,"1",IF(F97&gt;=4.6,"3",IF(F97&gt;=2,"6",IF(F97&gt;=0,"10"))))</f>
        <v>3</v>
      </c>
      <c r="L97" s="11" t="str">
        <f>IF(G97&lt;=0.5,"1",IF(G97&lt;1,"3",IF(G97&lt;=3,"6",IF(G97&gt;=3,"10"))))</f>
        <v>10</v>
      </c>
      <c r="M97" s="58"/>
      <c r="N97" s="61"/>
      <c r="O97" s="14">
        <v>43138</v>
      </c>
      <c r="P97" s="21">
        <v>6.2</v>
      </c>
      <c r="Q97" s="21">
        <v>46.9</v>
      </c>
      <c r="R97" s="21">
        <v>5</v>
      </c>
      <c r="S97" s="21">
        <v>1.86</v>
      </c>
      <c r="T97" s="22">
        <f>(U97+V97+W97+X97)/4</f>
        <v>4.5</v>
      </c>
      <c r="U97" s="11" t="str">
        <f>IF(P97&lt;=3,"1",IF(P97&lt;5,"3",IF(P97&lt;=15,"6",IF(P97&gt;15,"10"))))</f>
        <v>6</v>
      </c>
      <c r="V97" s="11" t="str">
        <f>IF(Q97&lt;=20,"1",IF(Q97&lt;=49.9,"3",IF(Q97&lt;=100,"6",IF(Q97&gt;100,"10"))))</f>
        <v>3</v>
      </c>
      <c r="W97" s="11" t="str">
        <f>IF(R97&gt;=6.5,"1",IF(R97&gt;=4.6,"3",IF(R97&gt;=2,"6",IF(R97&gt;=0,"10"))))</f>
        <v>3</v>
      </c>
      <c r="X97" s="11" t="str">
        <f>IF(S97&lt;=0.5,"1",IF(S97&lt;1,"3",IF(S97&lt;=3,"6",IF(S97&gt;=3,"10"))))</f>
        <v>6</v>
      </c>
      <c r="Y97" s="58"/>
      <c r="Z97" s="61"/>
      <c r="AA97" s="14">
        <v>43138</v>
      </c>
      <c r="AB97" s="21">
        <v>6.1</v>
      </c>
      <c r="AC97" s="21">
        <v>58.9</v>
      </c>
      <c r="AD97" s="21">
        <v>5</v>
      </c>
      <c r="AE97" s="21">
        <v>1.64</v>
      </c>
      <c r="AF97" s="22">
        <f>(AG97+AH97+AI97+AJ97)/4</f>
        <v>5.25</v>
      </c>
      <c r="AG97" s="11" t="str">
        <f>IF(AB97&lt;=3,"1",IF(AB97&lt;5,"3",IF(AB97&lt;=15,"6",IF(AB97&gt;15,"10"))))</f>
        <v>6</v>
      </c>
      <c r="AH97" s="11" t="str">
        <f>IF(AC97&lt;=20,"1",IF(AC97&lt;=49.9,"3",IF(AC97&lt;=100,"6",IF(AC97&gt;100,"10"))))</f>
        <v>6</v>
      </c>
      <c r="AI97" s="11" t="str">
        <f>IF(AD97&gt;=6.5,"1",IF(AD97&gt;=4.6,"3",IF(AD97&gt;=2,"6",IF(AD97&gt;=0,"10"))))</f>
        <v>3</v>
      </c>
      <c r="AJ97" s="11" t="str">
        <f>IF(AE97&lt;=0.5,"1",IF(AE97&lt;1,"3",IF(AE97&lt;=3,"6",IF(AE97&gt;=3,"10"))))</f>
        <v>6</v>
      </c>
    </row>
    <row r="98" spans="1:36" ht="16.5">
      <c r="A98" s="58"/>
      <c r="B98" s="61"/>
      <c r="C98" s="31">
        <v>43167</v>
      </c>
      <c r="D98" s="29">
        <v>6.6</v>
      </c>
      <c r="E98" s="29">
        <v>42.2</v>
      </c>
      <c r="F98" s="29">
        <v>3.7</v>
      </c>
      <c r="G98" s="29">
        <v>1.16</v>
      </c>
      <c r="H98" s="22">
        <f aca="true" t="shared" si="90" ref="H98:H107">(I98+J98+K98+L98)/4</f>
        <v>5.25</v>
      </c>
      <c r="I98" s="11" t="str">
        <f aca="true" t="shared" si="91" ref="I98:I107">IF(D98&lt;=3,"1",IF(D98&lt;5,"3",IF(D98&lt;=15,"6",IF(D98&gt;15,"10"))))</f>
        <v>6</v>
      </c>
      <c r="J98" s="11" t="str">
        <f aca="true" t="shared" si="92" ref="J98:J107">IF(E98&lt;=20,"1",IF(E98&lt;=49.9,"3",IF(E98&lt;=100,"6",IF(E98&gt;100,"10"))))</f>
        <v>3</v>
      </c>
      <c r="K98" s="11" t="str">
        <f aca="true" t="shared" si="93" ref="K98:K107">IF(F98&gt;=6.5,"1",IF(F98&gt;=4.6,"3",IF(F98&gt;=2,"6",IF(F98&gt;=0,"10"))))</f>
        <v>6</v>
      </c>
      <c r="L98" s="11" t="str">
        <f aca="true" t="shared" si="94" ref="L98:L107">IF(G98&lt;=0.5,"1",IF(G98&lt;1,"3",IF(G98&lt;=3,"6",IF(G98&gt;=3,"10"))))</f>
        <v>6</v>
      </c>
      <c r="M98" s="58"/>
      <c r="N98" s="61"/>
      <c r="O98" s="31">
        <v>43167</v>
      </c>
      <c r="P98" s="29">
        <v>6.1</v>
      </c>
      <c r="Q98" s="29">
        <v>30.9</v>
      </c>
      <c r="R98" s="29">
        <v>4.3</v>
      </c>
      <c r="S98" s="29">
        <v>1.46</v>
      </c>
      <c r="T98" s="22">
        <f aca="true" t="shared" si="95" ref="T98:T107">(U98+V98+W98+X98)/4</f>
        <v>5.25</v>
      </c>
      <c r="U98" s="11" t="str">
        <f aca="true" t="shared" si="96" ref="U98:U107">IF(P98&lt;=3,"1",IF(P98&lt;5,"3",IF(P98&lt;=15,"6",IF(P98&gt;15,"10"))))</f>
        <v>6</v>
      </c>
      <c r="V98" s="11" t="str">
        <f aca="true" t="shared" si="97" ref="V98:V107">IF(Q98&lt;=20,"1",IF(Q98&lt;=49.9,"3",IF(Q98&lt;=100,"6",IF(Q98&gt;100,"10"))))</f>
        <v>3</v>
      </c>
      <c r="W98" s="11" t="str">
        <f aca="true" t="shared" si="98" ref="W98:W107">IF(R98&gt;=6.5,"1",IF(R98&gt;=4.6,"3",IF(R98&gt;=2,"6",IF(R98&gt;=0,"10"))))</f>
        <v>6</v>
      </c>
      <c r="X98" s="11" t="str">
        <f aca="true" t="shared" si="99" ref="X98:X107">IF(S98&lt;=0.5,"1",IF(S98&lt;1,"3",IF(S98&lt;=3,"6",IF(S98&gt;=3,"10"))))</f>
        <v>6</v>
      </c>
      <c r="Y98" s="58"/>
      <c r="Z98" s="61"/>
      <c r="AA98" s="31">
        <v>43167</v>
      </c>
      <c r="AB98" s="29">
        <v>6.1</v>
      </c>
      <c r="AC98" s="29">
        <v>53.7</v>
      </c>
      <c r="AD98" s="29">
        <v>4.9</v>
      </c>
      <c r="AE98" s="29">
        <v>0.71</v>
      </c>
      <c r="AF98" s="22">
        <f aca="true" t="shared" si="100" ref="AF98:AF107">(AG98+AH98+AI98+AJ98)/4</f>
        <v>4.5</v>
      </c>
      <c r="AG98" s="11" t="str">
        <f aca="true" t="shared" si="101" ref="AG98:AG107">IF(AB98&lt;=3,"1",IF(AB98&lt;5,"3",IF(AB98&lt;=15,"6",IF(AB98&gt;15,"10"))))</f>
        <v>6</v>
      </c>
      <c r="AH98" s="11" t="str">
        <f aca="true" t="shared" si="102" ref="AH98:AH107">IF(AC98&lt;=20,"1",IF(AC98&lt;=49.9,"3",IF(AC98&lt;=100,"6",IF(AC98&gt;100,"10"))))</f>
        <v>6</v>
      </c>
      <c r="AI98" s="11" t="str">
        <f aca="true" t="shared" si="103" ref="AI98:AI107">IF(AD98&gt;=6.5,"1",IF(AD98&gt;=4.6,"3",IF(AD98&gt;=2,"6",IF(AD98&gt;=0,"10"))))</f>
        <v>3</v>
      </c>
      <c r="AJ98" s="11" t="str">
        <f aca="true" t="shared" si="104" ref="AJ98:AJ107">IF(AE98&lt;=0.5,"1",IF(AE98&lt;1,"3",IF(AE98&lt;=3,"6",IF(AE98&gt;=3,"10"))))</f>
        <v>3</v>
      </c>
    </row>
    <row r="99" spans="1:36" ht="16.5">
      <c r="A99" s="58"/>
      <c r="B99" s="61"/>
      <c r="C99" s="14">
        <v>43199</v>
      </c>
      <c r="D99" s="33">
        <v>6.6</v>
      </c>
      <c r="E99" s="33">
        <v>30.9</v>
      </c>
      <c r="F99" s="33">
        <v>3.5</v>
      </c>
      <c r="G99" s="34">
        <v>2.01</v>
      </c>
      <c r="H99" s="22">
        <f t="shared" si="90"/>
        <v>5.25</v>
      </c>
      <c r="I99" s="11" t="str">
        <f t="shared" si="91"/>
        <v>6</v>
      </c>
      <c r="J99" s="11" t="str">
        <f t="shared" si="92"/>
        <v>3</v>
      </c>
      <c r="K99" s="11" t="str">
        <f t="shared" si="93"/>
        <v>6</v>
      </c>
      <c r="L99" s="11" t="str">
        <f t="shared" si="94"/>
        <v>6</v>
      </c>
      <c r="M99" s="58"/>
      <c r="N99" s="61"/>
      <c r="O99" s="14">
        <v>43199</v>
      </c>
      <c r="P99" s="33">
        <v>6.3</v>
      </c>
      <c r="Q99" s="33">
        <v>31.7</v>
      </c>
      <c r="R99" s="33">
        <v>5.2</v>
      </c>
      <c r="S99" s="34">
        <v>2.18</v>
      </c>
      <c r="T99" s="22">
        <f t="shared" si="95"/>
        <v>4.5</v>
      </c>
      <c r="U99" s="11" t="str">
        <f t="shared" si="96"/>
        <v>6</v>
      </c>
      <c r="V99" s="11" t="str">
        <f t="shared" si="97"/>
        <v>3</v>
      </c>
      <c r="W99" s="11" t="str">
        <f t="shared" si="98"/>
        <v>3</v>
      </c>
      <c r="X99" s="11" t="str">
        <f t="shared" si="99"/>
        <v>6</v>
      </c>
      <c r="Y99" s="58"/>
      <c r="Z99" s="61"/>
      <c r="AA99" s="14">
        <v>43199</v>
      </c>
      <c r="AB99" s="33">
        <v>6.1</v>
      </c>
      <c r="AC99" s="33">
        <v>63.3</v>
      </c>
      <c r="AD99" s="33">
        <v>5.1</v>
      </c>
      <c r="AE99" s="34">
        <v>0.45</v>
      </c>
      <c r="AF99" s="22">
        <f t="shared" si="100"/>
        <v>4</v>
      </c>
      <c r="AG99" s="11" t="str">
        <f t="shared" si="101"/>
        <v>6</v>
      </c>
      <c r="AH99" s="11" t="str">
        <f t="shared" si="102"/>
        <v>6</v>
      </c>
      <c r="AI99" s="11" t="str">
        <f t="shared" si="103"/>
        <v>3</v>
      </c>
      <c r="AJ99" s="11" t="str">
        <f t="shared" si="104"/>
        <v>1</v>
      </c>
    </row>
    <row r="100" spans="1:36" ht="16.5">
      <c r="A100" s="58"/>
      <c r="B100" s="61"/>
      <c r="C100" s="28">
        <v>43236</v>
      </c>
      <c r="D100" s="21">
        <v>6.2</v>
      </c>
      <c r="E100" s="21">
        <v>44.2</v>
      </c>
      <c r="F100" s="21">
        <v>4.2</v>
      </c>
      <c r="G100" s="21">
        <v>1.74</v>
      </c>
      <c r="H100" s="22">
        <f t="shared" si="90"/>
        <v>5.25</v>
      </c>
      <c r="I100" s="11" t="str">
        <f t="shared" si="91"/>
        <v>6</v>
      </c>
      <c r="J100" s="11" t="str">
        <f t="shared" si="92"/>
        <v>3</v>
      </c>
      <c r="K100" s="11" t="str">
        <f t="shared" si="93"/>
        <v>6</v>
      </c>
      <c r="L100" s="11" t="str">
        <f t="shared" si="94"/>
        <v>6</v>
      </c>
      <c r="M100" s="58"/>
      <c r="N100" s="61"/>
      <c r="O100" s="28">
        <v>43236</v>
      </c>
      <c r="P100" s="21">
        <v>6.4</v>
      </c>
      <c r="Q100" s="21">
        <v>37</v>
      </c>
      <c r="R100" s="21">
        <v>3.7</v>
      </c>
      <c r="S100" s="21">
        <v>1.93</v>
      </c>
      <c r="T100" s="22">
        <f t="shared" si="95"/>
        <v>5.25</v>
      </c>
      <c r="U100" s="11" t="str">
        <f t="shared" si="96"/>
        <v>6</v>
      </c>
      <c r="V100" s="11" t="str">
        <f t="shared" si="97"/>
        <v>3</v>
      </c>
      <c r="W100" s="11" t="str">
        <f t="shared" si="98"/>
        <v>6</v>
      </c>
      <c r="X100" s="11" t="str">
        <f t="shared" si="99"/>
        <v>6</v>
      </c>
      <c r="Y100" s="58"/>
      <c r="Z100" s="61"/>
      <c r="AA100" s="28">
        <v>43236</v>
      </c>
      <c r="AB100" s="21">
        <v>6.4</v>
      </c>
      <c r="AC100" s="21">
        <v>38.6</v>
      </c>
      <c r="AD100" s="21">
        <v>4.2</v>
      </c>
      <c r="AE100" s="21">
        <v>2.35</v>
      </c>
      <c r="AF100" s="22">
        <f t="shared" si="100"/>
        <v>5.25</v>
      </c>
      <c r="AG100" s="11" t="str">
        <f t="shared" si="101"/>
        <v>6</v>
      </c>
      <c r="AH100" s="11" t="str">
        <f t="shared" si="102"/>
        <v>3</v>
      </c>
      <c r="AI100" s="11" t="str">
        <f t="shared" si="103"/>
        <v>6</v>
      </c>
      <c r="AJ100" s="11" t="str">
        <f t="shared" si="104"/>
        <v>6</v>
      </c>
    </row>
    <row r="101" spans="1:36" ht="16.5">
      <c r="A101" s="58"/>
      <c r="B101" s="61"/>
      <c r="C101" s="28">
        <v>43277</v>
      </c>
      <c r="D101" s="21">
        <v>10.2</v>
      </c>
      <c r="E101" s="21">
        <v>70.4</v>
      </c>
      <c r="F101" s="21">
        <v>13.1</v>
      </c>
      <c r="G101" s="21">
        <v>0.93</v>
      </c>
      <c r="H101" s="22">
        <f t="shared" si="90"/>
        <v>4</v>
      </c>
      <c r="I101" s="11" t="str">
        <f t="shared" si="91"/>
        <v>6</v>
      </c>
      <c r="J101" s="11" t="str">
        <f t="shared" si="92"/>
        <v>6</v>
      </c>
      <c r="K101" s="11" t="str">
        <f t="shared" si="93"/>
        <v>1</v>
      </c>
      <c r="L101" s="11" t="str">
        <f t="shared" si="94"/>
        <v>3</v>
      </c>
      <c r="M101" s="58"/>
      <c r="N101" s="61"/>
      <c r="O101" s="28">
        <v>43277</v>
      </c>
      <c r="P101" s="21">
        <v>12.5</v>
      </c>
      <c r="Q101" s="21">
        <v>65.8</v>
      </c>
      <c r="R101" s="21">
        <v>14.1</v>
      </c>
      <c r="S101" s="21">
        <v>0.66</v>
      </c>
      <c r="T101" s="22">
        <f t="shared" si="95"/>
        <v>4</v>
      </c>
      <c r="U101" s="11" t="str">
        <f t="shared" si="96"/>
        <v>6</v>
      </c>
      <c r="V101" s="11" t="str">
        <f t="shared" si="97"/>
        <v>6</v>
      </c>
      <c r="W101" s="11" t="str">
        <f t="shared" si="98"/>
        <v>1</v>
      </c>
      <c r="X101" s="11" t="str">
        <f t="shared" si="99"/>
        <v>3</v>
      </c>
      <c r="Y101" s="58"/>
      <c r="Z101" s="61"/>
      <c r="AA101" s="28">
        <v>43277</v>
      </c>
      <c r="AB101" s="21">
        <v>12.8</v>
      </c>
      <c r="AC101" s="21">
        <v>61.1</v>
      </c>
      <c r="AD101" s="21">
        <v>13</v>
      </c>
      <c r="AE101" s="21">
        <v>0.82</v>
      </c>
      <c r="AF101" s="22">
        <f t="shared" si="100"/>
        <v>4</v>
      </c>
      <c r="AG101" s="11" t="str">
        <f t="shared" si="101"/>
        <v>6</v>
      </c>
      <c r="AH101" s="11" t="str">
        <f t="shared" si="102"/>
        <v>6</v>
      </c>
      <c r="AI101" s="11" t="str">
        <f t="shared" si="103"/>
        <v>1</v>
      </c>
      <c r="AJ101" s="11" t="str">
        <f t="shared" si="104"/>
        <v>3</v>
      </c>
    </row>
    <row r="102" spans="1:36" ht="16.5">
      <c r="A102" s="58"/>
      <c r="B102" s="61"/>
      <c r="C102" s="14">
        <v>43290</v>
      </c>
      <c r="D102" s="21">
        <v>7.8</v>
      </c>
      <c r="E102" s="21">
        <v>26.9</v>
      </c>
      <c r="F102" s="21">
        <v>5.4</v>
      </c>
      <c r="G102" s="21">
        <v>2.3</v>
      </c>
      <c r="H102" s="22">
        <f t="shared" si="90"/>
        <v>4.5</v>
      </c>
      <c r="I102" s="11" t="str">
        <f t="shared" si="91"/>
        <v>6</v>
      </c>
      <c r="J102" s="11" t="str">
        <f t="shared" si="92"/>
        <v>3</v>
      </c>
      <c r="K102" s="11" t="str">
        <f t="shared" si="93"/>
        <v>3</v>
      </c>
      <c r="L102" s="11" t="str">
        <f t="shared" si="94"/>
        <v>6</v>
      </c>
      <c r="M102" s="58"/>
      <c r="N102" s="61"/>
      <c r="O102" s="14">
        <v>43290</v>
      </c>
      <c r="P102" s="21">
        <v>9.3</v>
      </c>
      <c r="Q102" s="21">
        <v>19.6</v>
      </c>
      <c r="R102" s="21">
        <v>5.2</v>
      </c>
      <c r="S102" s="21">
        <v>4.66</v>
      </c>
      <c r="T102" s="22">
        <f t="shared" si="95"/>
        <v>5</v>
      </c>
      <c r="U102" s="11" t="str">
        <f t="shared" si="96"/>
        <v>6</v>
      </c>
      <c r="V102" s="11" t="str">
        <f t="shared" si="97"/>
        <v>1</v>
      </c>
      <c r="W102" s="11" t="str">
        <f t="shared" si="98"/>
        <v>3</v>
      </c>
      <c r="X102" s="11" t="str">
        <f t="shared" si="99"/>
        <v>10</v>
      </c>
      <c r="Y102" s="58"/>
      <c r="Z102" s="61"/>
      <c r="AA102" s="14">
        <v>43290</v>
      </c>
      <c r="AB102" s="21">
        <v>7.2</v>
      </c>
      <c r="AC102" s="21">
        <v>40.6</v>
      </c>
      <c r="AD102" s="21">
        <v>8</v>
      </c>
      <c r="AE102" s="21">
        <v>4.25</v>
      </c>
      <c r="AF102" s="22">
        <f t="shared" si="100"/>
        <v>5</v>
      </c>
      <c r="AG102" s="11" t="str">
        <f t="shared" si="101"/>
        <v>6</v>
      </c>
      <c r="AH102" s="11" t="str">
        <f t="shared" si="102"/>
        <v>3</v>
      </c>
      <c r="AI102" s="11" t="str">
        <f t="shared" si="103"/>
        <v>1</v>
      </c>
      <c r="AJ102" s="11" t="str">
        <f t="shared" si="104"/>
        <v>10</v>
      </c>
    </row>
    <row r="103" spans="1:36" ht="16.5">
      <c r="A103" s="58"/>
      <c r="B103" s="61"/>
      <c r="C103" s="35">
        <v>43318</v>
      </c>
      <c r="D103" s="21">
        <v>6.8</v>
      </c>
      <c r="E103" s="21">
        <v>37.2</v>
      </c>
      <c r="F103" s="21">
        <v>2.1</v>
      </c>
      <c r="G103" s="21">
        <v>1.81</v>
      </c>
      <c r="H103" s="22">
        <f t="shared" si="90"/>
        <v>5.25</v>
      </c>
      <c r="I103" s="11" t="str">
        <f t="shared" si="91"/>
        <v>6</v>
      </c>
      <c r="J103" s="11" t="str">
        <f t="shared" si="92"/>
        <v>3</v>
      </c>
      <c r="K103" s="11" t="str">
        <f t="shared" si="93"/>
        <v>6</v>
      </c>
      <c r="L103" s="11" t="str">
        <f t="shared" si="94"/>
        <v>6</v>
      </c>
      <c r="M103" s="58"/>
      <c r="N103" s="61"/>
      <c r="O103" s="28">
        <v>43318</v>
      </c>
      <c r="P103" s="21">
        <v>7.2</v>
      </c>
      <c r="Q103" s="21">
        <v>35.9</v>
      </c>
      <c r="R103" s="21">
        <v>7.5</v>
      </c>
      <c r="S103" s="21">
        <v>1.01</v>
      </c>
      <c r="T103" s="22">
        <f t="shared" si="95"/>
        <v>4</v>
      </c>
      <c r="U103" s="11" t="str">
        <f t="shared" si="96"/>
        <v>6</v>
      </c>
      <c r="V103" s="11" t="str">
        <f t="shared" si="97"/>
        <v>3</v>
      </c>
      <c r="W103" s="11" t="str">
        <f t="shared" si="98"/>
        <v>1</v>
      </c>
      <c r="X103" s="11" t="str">
        <f t="shared" si="99"/>
        <v>6</v>
      </c>
      <c r="Y103" s="58"/>
      <c r="Z103" s="61"/>
      <c r="AA103" s="28">
        <v>43318</v>
      </c>
      <c r="AB103" s="21">
        <v>6.2</v>
      </c>
      <c r="AC103" s="21">
        <v>68.8</v>
      </c>
      <c r="AD103" s="21">
        <v>7.7</v>
      </c>
      <c r="AE103" s="21">
        <v>1.01</v>
      </c>
      <c r="AF103" s="22">
        <f t="shared" si="100"/>
        <v>4.75</v>
      </c>
      <c r="AG103" s="11" t="str">
        <f t="shared" si="101"/>
        <v>6</v>
      </c>
      <c r="AH103" s="11" t="str">
        <f t="shared" si="102"/>
        <v>6</v>
      </c>
      <c r="AI103" s="11" t="str">
        <f t="shared" si="103"/>
        <v>1</v>
      </c>
      <c r="AJ103" s="11" t="str">
        <f t="shared" si="104"/>
        <v>6</v>
      </c>
    </row>
    <row r="104" spans="1:36" ht="16.5">
      <c r="A104" s="58"/>
      <c r="B104" s="61"/>
      <c r="C104" s="36">
        <v>43357</v>
      </c>
      <c r="D104" s="21">
        <v>6.6</v>
      </c>
      <c r="E104" s="21">
        <v>29</v>
      </c>
      <c r="F104" s="21">
        <v>3.3</v>
      </c>
      <c r="G104" s="21">
        <v>1.06</v>
      </c>
      <c r="H104" s="22">
        <f t="shared" si="90"/>
        <v>5.25</v>
      </c>
      <c r="I104" s="11" t="str">
        <f t="shared" si="91"/>
        <v>6</v>
      </c>
      <c r="J104" s="11" t="str">
        <f t="shared" si="92"/>
        <v>3</v>
      </c>
      <c r="K104" s="11" t="str">
        <f t="shared" si="93"/>
        <v>6</v>
      </c>
      <c r="L104" s="11" t="str">
        <f t="shared" si="94"/>
        <v>6</v>
      </c>
      <c r="M104" s="58"/>
      <c r="N104" s="61"/>
      <c r="O104" s="36">
        <v>43357</v>
      </c>
      <c r="P104" s="21">
        <v>6.6</v>
      </c>
      <c r="Q104" s="21">
        <v>59.1</v>
      </c>
      <c r="R104" s="21">
        <v>3.8</v>
      </c>
      <c r="S104" s="21">
        <v>1.09</v>
      </c>
      <c r="T104" s="22">
        <f t="shared" si="95"/>
        <v>6</v>
      </c>
      <c r="U104" s="11" t="str">
        <f t="shared" si="96"/>
        <v>6</v>
      </c>
      <c r="V104" s="11" t="str">
        <f t="shared" si="97"/>
        <v>6</v>
      </c>
      <c r="W104" s="11" t="str">
        <f t="shared" si="98"/>
        <v>6</v>
      </c>
      <c r="X104" s="11" t="str">
        <f t="shared" si="99"/>
        <v>6</v>
      </c>
      <c r="Y104" s="58"/>
      <c r="Z104" s="61"/>
      <c r="AA104" s="36">
        <v>43357</v>
      </c>
      <c r="AB104" s="21">
        <v>6.7</v>
      </c>
      <c r="AC104" s="21">
        <v>35.9</v>
      </c>
      <c r="AD104" s="21">
        <v>4</v>
      </c>
      <c r="AE104" s="21">
        <v>0.32</v>
      </c>
      <c r="AF104" s="22">
        <f t="shared" si="100"/>
        <v>4</v>
      </c>
      <c r="AG104" s="11" t="str">
        <f t="shared" si="101"/>
        <v>6</v>
      </c>
      <c r="AH104" s="11" t="str">
        <f t="shared" si="102"/>
        <v>3</v>
      </c>
      <c r="AI104" s="11" t="str">
        <f t="shared" si="103"/>
        <v>6</v>
      </c>
      <c r="AJ104" s="11" t="str">
        <f t="shared" si="104"/>
        <v>1</v>
      </c>
    </row>
    <row r="105" spans="1:36" ht="16.5">
      <c r="A105" s="58"/>
      <c r="B105" s="61"/>
      <c r="C105" s="36">
        <v>43381</v>
      </c>
      <c r="D105" s="37">
        <v>6.5</v>
      </c>
      <c r="E105" s="37">
        <v>36.9</v>
      </c>
      <c r="F105" s="37">
        <v>4</v>
      </c>
      <c r="G105" s="37">
        <v>1.56</v>
      </c>
      <c r="H105" s="22">
        <f t="shared" si="90"/>
        <v>5.25</v>
      </c>
      <c r="I105" s="11" t="str">
        <f t="shared" si="91"/>
        <v>6</v>
      </c>
      <c r="J105" s="11" t="str">
        <f t="shared" si="92"/>
        <v>3</v>
      </c>
      <c r="K105" s="11" t="str">
        <f t="shared" si="93"/>
        <v>6</v>
      </c>
      <c r="L105" s="11" t="str">
        <f t="shared" si="94"/>
        <v>6</v>
      </c>
      <c r="M105" s="58"/>
      <c r="N105" s="61"/>
      <c r="O105" s="36">
        <v>43381</v>
      </c>
      <c r="P105" s="37">
        <v>6.8</v>
      </c>
      <c r="Q105" s="37">
        <v>28.5</v>
      </c>
      <c r="R105" s="37">
        <v>4.3</v>
      </c>
      <c r="S105" s="37">
        <v>10.5</v>
      </c>
      <c r="T105" s="22">
        <f t="shared" si="95"/>
        <v>6.25</v>
      </c>
      <c r="U105" s="11" t="str">
        <f t="shared" si="96"/>
        <v>6</v>
      </c>
      <c r="V105" s="11" t="str">
        <f t="shared" si="97"/>
        <v>3</v>
      </c>
      <c r="W105" s="11" t="str">
        <f t="shared" si="98"/>
        <v>6</v>
      </c>
      <c r="X105" s="11" t="str">
        <f t="shared" si="99"/>
        <v>10</v>
      </c>
      <c r="Y105" s="58"/>
      <c r="Z105" s="61"/>
      <c r="AA105" s="36">
        <v>43381</v>
      </c>
      <c r="AB105" s="37">
        <v>6.2</v>
      </c>
      <c r="AC105" s="37">
        <v>43.3</v>
      </c>
      <c r="AD105" s="37">
        <v>4.8</v>
      </c>
      <c r="AE105" s="37">
        <v>1.93</v>
      </c>
      <c r="AF105" s="22">
        <f t="shared" si="100"/>
        <v>4.5</v>
      </c>
      <c r="AG105" s="11" t="str">
        <f t="shared" si="101"/>
        <v>6</v>
      </c>
      <c r="AH105" s="11" t="str">
        <f t="shared" si="102"/>
        <v>3</v>
      </c>
      <c r="AI105" s="11" t="str">
        <f t="shared" si="103"/>
        <v>3</v>
      </c>
      <c r="AJ105" s="11" t="str">
        <f t="shared" si="104"/>
        <v>6</v>
      </c>
    </row>
    <row r="106" spans="1:36" ht="16.5">
      <c r="A106" s="58"/>
      <c r="B106" s="61"/>
      <c r="C106" s="36">
        <v>43423</v>
      </c>
      <c r="D106" s="21">
        <v>9</v>
      </c>
      <c r="E106" s="21">
        <v>33.4</v>
      </c>
      <c r="F106" s="21">
        <v>3.4</v>
      </c>
      <c r="G106" s="21">
        <v>3.63</v>
      </c>
      <c r="H106" s="22">
        <f t="shared" si="90"/>
        <v>6.25</v>
      </c>
      <c r="I106" s="11" t="str">
        <f t="shared" si="91"/>
        <v>6</v>
      </c>
      <c r="J106" s="11" t="str">
        <f t="shared" si="92"/>
        <v>3</v>
      </c>
      <c r="K106" s="11" t="str">
        <f t="shared" si="93"/>
        <v>6</v>
      </c>
      <c r="L106" s="11" t="str">
        <f t="shared" si="94"/>
        <v>10</v>
      </c>
      <c r="M106" s="58"/>
      <c r="N106" s="61"/>
      <c r="O106" s="36">
        <v>43423</v>
      </c>
      <c r="P106" s="21">
        <v>12.1</v>
      </c>
      <c r="Q106" s="21">
        <v>34.1</v>
      </c>
      <c r="R106" s="21">
        <v>4.2</v>
      </c>
      <c r="S106" s="21">
        <v>3.14</v>
      </c>
      <c r="T106" s="22">
        <f t="shared" si="95"/>
        <v>6.25</v>
      </c>
      <c r="U106" s="11" t="str">
        <f t="shared" si="96"/>
        <v>6</v>
      </c>
      <c r="V106" s="11" t="str">
        <f t="shared" si="97"/>
        <v>3</v>
      </c>
      <c r="W106" s="11" t="str">
        <f t="shared" si="98"/>
        <v>6</v>
      </c>
      <c r="X106" s="11" t="str">
        <f t="shared" si="99"/>
        <v>10</v>
      </c>
      <c r="Y106" s="58"/>
      <c r="Z106" s="61"/>
      <c r="AA106" s="36">
        <v>43423</v>
      </c>
      <c r="AB106" s="21">
        <v>8.8</v>
      </c>
      <c r="AC106" s="21">
        <v>34.4</v>
      </c>
      <c r="AD106" s="21">
        <v>5.5</v>
      </c>
      <c r="AE106" s="21">
        <v>1.5</v>
      </c>
      <c r="AF106" s="22">
        <f t="shared" si="100"/>
        <v>4.5</v>
      </c>
      <c r="AG106" s="11" t="str">
        <f t="shared" si="101"/>
        <v>6</v>
      </c>
      <c r="AH106" s="11" t="str">
        <f t="shared" si="102"/>
        <v>3</v>
      </c>
      <c r="AI106" s="11" t="str">
        <f t="shared" si="103"/>
        <v>3</v>
      </c>
      <c r="AJ106" s="11" t="str">
        <f t="shared" si="104"/>
        <v>6</v>
      </c>
    </row>
    <row r="107" spans="1:36" ht="17.25" thickBot="1">
      <c r="A107" s="59"/>
      <c r="B107" s="62"/>
      <c r="C107" s="38">
        <v>43446</v>
      </c>
      <c r="D107" s="39">
        <v>6.1</v>
      </c>
      <c r="E107" s="39">
        <v>54.2</v>
      </c>
      <c r="F107" s="39">
        <v>5.4</v>
      </c>
      <c r="G107" s="39">
        <v>1.26</v>
      </c>
      <c r="H107" s="40">
        <f t="shared" si="90"/>
        <v>5.25</v>
      </c>
      <c r="I107" s="41" t="str">
        <f t="shared" si="91"/>
        <v>6</v>
      </c>
      <c r="J107" s="41" t="str">
        <f t="shared" si="92"/>
        <v>6</v>
      </c>
      <c r="K107" s="41" t="str">
        <f t="shared" si="93"/>
        <v>3</v>
      </c>
      <c r="L107" s="41" t="str">
        <f t="shared" si="94"/>
        <v>6</v>
      </c>
      <c r="M107" s="59"/>
      <c r="N107" s="62"/>
      <c r="O107" s="38">
        <v>43446</v>
      </c>
      <c r="P107" s="39">
        <v>6.2</v>
      </c>
      <c r="Q107" s="39">
        <v>27.9</v>
      </c>
      <c r="R107" s="39">
        <v>4.9</v>
      </c>
      <c r="S107" s="39">
        <v>1.71</v>
      </c>
      <c r="T107" s="40">
        <f t="shared" si="95"/>
        <v>4.5</v>
      </c>
      <c r="U107" s="41" t="str">
        <f t="shared" si="96"/>
        <v>6</v>
      </c>
      <c r="V107" s="41" t="str">
        <f t="shared" si="97"/>
        <v>3</v>
      </c>
      <c r="W107" s="41" t="str">
        <f t="shared" si="98"/>
        <v>3</v>
      </c>
      <c r="X107" s="41" t="str">
        <f t="shared" si="99"/>
        <v>6</v>
      </c>
      <c r="Y107" s="59"/>
      <c r="Z107" s="62"/>
      <c r="AA107" s="38">
        <v>43446</v>
      </c>
      <c r="AB107" s="39">
        <v>6.1</v>
      </c>
      <c r="AC107" s="39">
        <v>41.6</v>
      </c>
      <c r="AD107" s="39">
        <v>5.9</v>
      </c>
      <c r="AE107" s="39">
        <v>1.01</v>
      </c>
      <c r="AF107" s="40">
        <f t="shared" si="100"/>
        <v>4.5</v>
      </c>
      <c r="AG107" s="41" t="str">
        <f t="shared" si="101"/>
        <v>6</v>
      </c>
      <c r="AH107" s="41" t="str">
        <f t="shared" si="102"/>
        <v>3</v>
      </c>
      <c r="AI107" s="41" t="str">
        <f t="shared" si="103"/>
        <v>3</v>
      </c>
      <c r="AJ107" s="41" t="str">
        <f t="shared" si="104"/>
        <v>6</v>
      </c>
    </row>
    <row r="108" spans="1:36" ht="18" thickBot="1" thickTop="1">
      <c r="A108" s="15">
        <v>107</v>
      </c>
      <c r="B108" s="16"/>
      <c r="C108" s="42" t="s">
        <v>1</v>
      </c>
      <c r="D108" s="26">
        <f>AVERAGE(D96:D107)</f>
        <v>7.083333333333333</v>
      </c>
      <c r="E108" s="26">
        <f>AVERAGE(E96:E107)</f>
        <v>38.275</v>
      </c>
      <c r="F108" s="26">
        <f>AVERAGE(F96:F107)</f>
        <v>4.683333333333333</v>
      </c>
      <c r="G108" s="26">
        <f>AVERAGE(G96:G107)</f>
        <v>1.9058333333333335</v>
      </c>
      <c r="H108" s="43" t="str">
        <f>IF(D108&lt;3,"1",IF(D108&lt;5,"3",IF(D108&lt;=15,"6",IF(D108&gt;15,"10"))))</f>
        <v>6</v>
      </c>
      <c r="I108" s="44" t="str">
        <f>IF(E108&lt;20,"1",IF(E108&lt;=49,"3",IF(E108&lt;=100,"6",IF(E108&gt;100,"10"))))</f>
        <v>3</v>
      </c>
      <c r="J108" s="44" t="str">
        <f>IF(F108&gt;6.5,"1",IF(F108&gt;=4.6,"3",IF(F108&gt;=2,"6",IF(F108&gt;=0,"10"))))</f>
        <v>3</v>
      </c>
      <c r="K108" s="44" t="str">
        <f>IF(G108&lt;0.5,"1",IF(G108&lt;1,"3",IF(G108&lt;=3,"6",IF(G108&gt;=3,"10"))))</f>
        <v>6</v>
      </c>
      <c r="L108" s="26" t="str">
        <f>IF(G108&lt;0.5,"1",IF(G108&lt;1,"3",IF(G108&lt;=3,"6",IF(G108&gt;=3,"10"))))</f>
        <v>6</v>
      </c>
      <c r="M108" s="15">
        <v>107</v>
      </c>
      <c r="N108" s="16"/>
      <c r="O108" s="17" t="s">
        <v>1</v>
      </c>
      <c r="P108" s="26">
        <f>AVERAGE(P96:P107)</f>
        <v>7.6499999999999995</v>
      </c>
      <c r="Q108" s="26">
        <f>AVERAGE(Q96:Q107)</f>
        <v>39.75</v>
      </c>
      <c r="R108" s="26">
        <f>AVERAGE(R96:R107)</f>
        <v>5.55</v>
      </c>
      <c r="S108" s="26">
        <f>AVERAGE(S96:S107)</f>
        <v>2.665</v>
      </c>
      <c r="T108" s="19" t="str">
        <f>IF(P108&lt;3,"1",IF(P108&lt;5,"3",IF(P108&lt;=15,"6",IF(P108&gt;15,"10"))))</f>
        <v>6</v>
      </c>
      <c r="U108" s="20" t="str">
        <f>IF(Q108&lt;20,"1",IF(Q108&lt;=49,"3",IF(Q108&lt;=100,"6",IF(Q108&gt;100,"10"))))</f>
        <v>3</v>
      </c>
      <c r="V108" s="20" t="str">
        <f>IF(R108&gt;6.5,"1",IF(R108&gt;=4.6,"3",IF(R108&gt;=2,"6",IF(R108&gt;=0,"10"))))</f>
        <v>3</v>
      </c>
      <c r="W108" s="20" t="str">
        <f>IF(S108&lt;0.5,"1",IF(S108&lt;1,"3",IF(S108&lt;=3,"6",IF(S108&gt;=3,"10"))))</f>
        <v>6</v>
      </c>
      <c r="X108" s="18" t="str">
        <f>IF(S108&lt;0.5,"1",IF(S108&lt;1,"3",IF(S108&lt;=3,"6",IF(S108&gt;=3,"10"))))</f>
        <v>6</v>
      </c>
      <c r="Y108" s="15">
        <v>107</v>
      </c>
      <c r="Z108" s="16"/>
      <c r="AA108" s="17" t="s">
        <v>1</v>
      </c>
      <c r="AB108" s="26">
        <f>AVERAGE(AB96:AB107)</f>
        <v>7.075</v>
      </c>
      <c r="AC108" s="26">
        <f>AVERAGE(AC96:AC107)</f>
        <v>49.76666666666667</v>
      </c>
      <c r="AD108" s="26">
        <f>AVERAGE(AD96:AD107)</f>
        <v>6.008333333333334</v>
      </c>
      <c r="AE108" s="26">
        <f>AVERAGE(AE96:AE107)</f>
        <v>1.586666666666667</v>
      </c>
      <c r="AF108" s="19" t="str">
        <f>IF(AB108&lt;3,"1",IF(AB108&lt;5,"3",IF(AB108&lt;=15,"6",IF(AB108&gt;15,"10"))))</f>
        <v>6</v>
      </c>
      <c r="AG108" s="20" t="str">
        <f>IF(AC108&lt;20,"1",IF(AC108&lt;=49,"3",IF(AC108&lt;=100,"6",IF(AC108&gt;100,"10"))))</f>
        <v>6</v>
      </c>
      <c r="AH108" s="20" t="str">
        <f>IF(AD108&gt;6.5,"1",IF(AD108&gt;=4.6,"3",IF(AD108&gt;=2,"6",IF(AD108&gt;=0,"10"))))</f>
        <v>3</v>
      </c>
      <c r="AI108" s="20" t="str">
        <f>IF(AE108&lt;0.5,"1",IF(AE108&lt;1,"3",IF(AE108&lt;=3,"6",IF(AE108&gt;=3,"10"))))</f>
        <v>6</v>
      </c>
      <c r="AJ108" s="18" t="str">
        <f>IF(AE108&lt;0.5,"1",IF(AE108&lt;1,"3",IF(AE108&lt;=3,"6",IF(AE108&gt;=3,"10"))))</f>
        <v>6</v>
      </c>
    </row>
    <row r="109" spans="1:36" ht="17.25" thickTop="1">
      <c r="A109" s="57" t="s">
        <v>22</v>
      </c>
      <c r="B109" s="60"/>
      <c r="C109" s="28">
        <v>43476</v>
      </c>
      <c r="D109" s="29">
        <v>7</v>
      </c>
      <c r="E109" s="29">
        <v>59.8</v>
      </c>
      <c r="F109" s="29">
        <v>6.2</v>
      </c>
      <c r="G109" s="29">
        <v>1.69</v>
      </c>
      <c r="H109" s="22">
        <f>(I109+J109+K109+L109)/4</f>
        <v>5.25</v>
      </c>
      <c r="I109" s="11" t="str">
        <f>IF(D109&lt;=3,"1",IF(D109&lt;5,"3",IF(D109&lt;=15,"6",IF(D109&gt;15,"10"))))</f>
        <v>6</v>
      </c>
      <c r="J109" s="11" t="str">
        <f>IF(E109&lt;=20,"1",IF(E109&lt;=49.9,"3",IF(E109&lt;=100,"6",IF(E109&gt;100,"10"))))</f>
        <v>6</v>
      </c>
      <c r="K109" s="11" t="str">
        <f>IF(F109&gt;=6.5,"1",IF(F109&gt;=4.6,"3",IF(F109&gt;=2,"6",IF(F109&gt;=0,"10"))))</f>
        <v>3</v>
      </c>
      <c r="L109" s="11" t="str">
        <f>IF(G109&lt;=0.5,"1",IF(G109&lt;1,"3",IF(G109&lt;=3,"6",IF(G109&gt;=3,"10"))))</f>
        <v>6</v>
      </c>
      <c r="M109" s="57" t="s">
        <v>22</v>
      </c>
      <c r="N109" s="60"/>
      <c r="O109" s="28">
        <v>43476</v>
      </c>
      <c r="P109" s="29">
        <v>7</v>
      </c>
      <c r="Q109" s="29">
        <v>50.8</v>
      </c>
      <c r="R109" s="29">
        <v>4.6</v>
      </c>
      <c r="S109" s="29">
        <v>4.41</v>
      </c>
      <c r="T109" s="22">
        <f aca="true" t="shared" si="105" ref="T109:T120">(U109+V109+W109+X109)/4</f>
        <v>6.25</v>
      </c>
      <c r="U109" s="11" t="str">
        <f aca="true" t="shared" si="106" ref="U109:U120">IF(P109&lt;=3,"1",IF(P109&lt;5,"3",IF(P109&lt;=15,"6",IF(P109&gt;15,"10"))))</f>
        <v>6</v>
      </c>
      <c r="V109" s="11" t="str">
        <f aca="true" t="shared" si="107" ref="V109:V120">IF(Q109&lt;=20,"1",IF(Q109&lt;=49.9,"3",IF(Q109&lt;=100,"6",IF(Q109&gt;100,"10"))))</f>
        <v>6</v>
      </c>
      <c r="W109" s="11" t="str">
        <f aca="true" t="shared" si="108" ref="W109:W120">IF(R109&gt;=6.5,"1",IF(R109&gt;=4.6,"3",IF(R109&gt;=2,"6",IF(R109&gt;=0,"10"))))</f>
        <v>3</v>
      </c>
      <c r="X109" s="11" t="str">
        <f aca="true" t="shared" si="109" ref="X109:X120">IF(S109&lt;=0.5,"1",IF(S109&lt;1,"3",IF(S109&lt;=3,"6",IF(S109&gt;=3,"10"))))</f>
        <v>10</v>
      </c>
      <c r="Y109" s="57" t="s">
        <v>22</v>
      </c>
      <c r="Z109" s="60"/>
      <c r="AA109" s="28">
        <v>43476</v>
      </c>
      <c r="AB109" s="29">
        <v>9.8</v>
      </c>
      <c r="AC109" s="29">
        <v>62.5</v>
      </c>
      <c r="AD109" s="29">
        <v>6.1</v>
      </c>
      <c r="AE109" s="29">
        <v>10.8</v>
      </c>
      <c r="AF109" s="22">
        <f aca="true" t="shared" si="110" ref="AF109:AF120">(AG109+AH109+AI109+AJ109)/4</f>
        <v>6.25</v>
      </c>
      <c r="AG109" s="11" t="str">
        <f aca="true" t="shared" si="111" ref="AG109:AG120">IF(AB109&lt;=3,"1",IF(AB109&lt;5,"3",IF(AB109&lt;=15,"6",IF(AB109&gt;15,"10"))))</f>
        <v>6</v>
      </c>
      <c r="AH109" s="11" t="str">
        <f aca="true" t="shared" si="112" ref="AH109:AH120">IF(AC109&lt;=20,"1",IF(AC109&lt;=49.9,"3",IF(AC109&lt;=100,"6",IF(AC109&gt;100,"10"))))</f>
        <v>6</v>
      </c>
      <c r="AI109" s="11" t="str">
        <f aca="true" t="shared" si="113" ref="AI109:AI120">IF(AD109&gt;=6.5,"1",IF(AD109&gt;=4.6,"3",IF(AD109&gt;=2,"6",IF(AD109&gt;=0,"10"))))</f>
        <v>3</v>
      </c>
      <c r="AJ109" s="11" t="str">
        <f aca="true" t="shared" si="114" ref="AJ109:AJ120">IF(AE109&lt;=0.5,"1",IF(AE109&lt;1,"3",IF(AE109&lt;=3,"6",IF(AE109&gt;=3,"10"))))</f>
        <v>10</v>
      </c>
    </row>
    <row r="110" spans="1:36" ht="16.5">
      <c r="A110" s="58"/>
      <c r="B110" s="61"/>
      <c r="C110" s="36">
        <v>43518</v>
      </c>
      <c r="D110" s="37">
        <v>7.6</v>
      </c>
      <c r="E110" s="37">
        <v>31.8</v>
      </c>
      <c r="F110" s="37">
        <v>4.3</v>
      </c>
      <c r="G110" s="37">
        <v>1.79</v>
      </c>
      <c r="H110" s="22">
        <f>(I110+J110+K110+L110)/4</f>
        <v>5.25</v>
      </c>
      <c r="I110" s="11" t="str">
        <f>IF(D110&lt;=3,"1",IF(D110&lt;5,"3",IF(D110&lt;=15,"6",IF(D110&gt;15,"10"))))</f>
        <v>6</v>
      </c>
      <c r="J110" s="11" t="str">
        <f>IF(E110&lt;=20,"1",IF(E110&lt;=49.9,"3",IF(E110&lt;=100,"6",IF(E110&gt;100,"10"))))</f>
        <v>3</v>
      </c>
      <c r="K110" s="11" t="str">
        <f>IF(F110&gt;=6.5,"1",IF(F110&gt;=4.6,"3",IF(F110&gt;=2,"6",IF(F110&gt;=0,"10"))))</f>
        <v>6</v>
      </c>
      <c r="L110" s="11" t="str">
        <f>IF(G110&lt;=0.5,"1",IF(G110&lt;1,"3",IF(G110&lt;=3,"6",IF(G110&gt;=3,"10"))))</f>
        <v>6</v>
      </c>
      <c r="M110" s="58"/>
      <c r="N110" s="61"/>
      <c r="O110" s="36">
        <v>43518</v>
      </c>
      <c r="P110" s="37">
        <v>7.9</v>
      </c>
      <c r="Q110" s="37">
        <v>31.9</v>
      </c>
      <c r="R110" s="37">
        <v>5.5</v>
      </c>
      <c r="S110" s="37">
        <v>3.99</v>
      </c>
      <c r="T110" s="22">
        <f t="shared" si="105"/>
        <v>5.5</v>
      </c>
      <c r="U110" s="11" t="str">
        <f t="shared" si="106"/>
        <v>6</v>
      </c>
      <c r="V110" s="11" t="str">
        <f t="shared" si="107"/>
        <v>3</v>
      </c>
      <c r="W110" s="11" t="str">
        <f t="shared" si="108"/>
        <v>3</v>
      </c>
      <c r="X110" s="11" t="str">
        <f t="shared" si="109"/>
        <v>10</v>
      </c>
      <c r="Y110" s="58"/>
      <c r="Z110" s="61"/>
      <c r="AA110" s="36">
        <v>43518</v>
      </c>
      <c r="AB110" s="37">
        <v>6.8</v>
      </c>
      <c r="AC110" s="37">
        <v>39.9</v>
      </c>
      <c r="AD110" s="37">
        <v>6.5</v>
      </c>
      <c r="AE110" s="37">
        <v>1.7</v>
      </c>
      <c r="AF110" s="22">
        <f t="shared" si="110"/>
        <v>4</v>
      </c>
      <c r="AG110" s="11" t="str">
        <f t="shared" si="111"/>
        <v>6</v>
      </c>
      <c r="AH110" s="11" t="str">
        <f t="shared" si="112"/>
        <v>3</v>
      </c>
      <c r="AI110" s="11" t="str">
        <f t="shared" si="113"/>
        <v>1</v>
      </c>
      <c r="AJ110" s="11" t="str">
        <f t="shared" si="114"/>
        <v>6</v>
      </c>
    </row>
    <row r="111" spans="1:36" ht="16.5">
      <c r="A111" s="58"/>
      <c r="B111" s="61"/>
      <c r="C111" s="36">
        <v>43538</v>
      </c>
      <c r="D111" s="45">
        <v>6.4</v>
      </c>
      <c r="E111" s="45">
        <v>26.1</v>
      </c>
      <c r="F111" s="45">
        <v>2.2</v>
      </c>
      <c r="G111" s="46">
        <v>1.24</v>
      </c>
      <c r="H111" s="22">
        <f aca="true" t="shared" si="115" ref="H111:H120">(I111+J111+K111+L111)/4</f>
        <v>5.25</v>
      </c>
      <c r="I111" s="11" t="str">
        <f aca="true" t="shared" si="116" ref="I111:I120">IF(D111&lt;=3,"1",IF(D111&lt;5,"3",IF(D111&lt;=15,"6",IF(D111&gt;15,"10"))))</f>
        <v>6</v>
      </c>
      <c r="J111" s="11" t="str">
        <f aca="true" t="shared" si="117" ref="J111:J120">IF(E111&lt;=20,"1",IF(E111&lt;=49.9,"3",IF(E111&lt;=100,"6",IF(E111&gt;100,"10"))))</f>
        <v>3</v>
      </c>
      <c r="K111" s="11" t="str">
        <f aca="true" t="shared" si="118" ref="K111:K120">IF(F111&gt;=6.5,"1",IF(F111&gt;=4.6,"3",IF(F111&gt;=2,"6",IF(F111&gt;=0,"10"))))</f>
        <v>6</v>
      </c>
      <c r="L111" s="11" t="str">
        <f aca="true" t="shared" si="119" ref="L111:L120">IF(G111&lt;=0.5,"1",IF(G111&lt;1,"3",IF(G111&lt;=3,"6",IF(G111&gt;=3,"10"))))</f>
        <v>6</v>
      </c>
      <c r="M111" s="58"/>
      <c r="N111" s="61"/>
      <c r="O111" s="36">
        <v>43538</v>
      </c>
      <c r="P111" s="45">
        <v>6.5</v>
      </c>
      <c r="Q111" s="45">
        <v>41.9</v>
      </c>
      <c r="R111" s="45">
        <v>2.6</v>
      </c>
      <c r="S111" s="45">
        <v>2.1</v>
      </c>
      <c r="T111" s="22">
        <f t="shared" si="105"/>
        <v>5.25</v>
      </c>
      <c r="U111" s="11" t="str">
        <f t="shared" si="106"/>
        <v>6</v>
      </c>
      <c r="V111" s="11" t="str">
        <f t="shared" si="107"/>
        <v>3</v>
      </c>
      <c r="W111" s="11" t="str">
        <f t="shared" si="108"/>
        <v>6</v>
      </c>
      <c r="X111" s="11" t="str">
        <f t="shared" si="109"/>
        <v>6</v>
      </c>
      <c r="Y111" s="58"/>
      <c r="Z111" s="61"/>
      <c r="AA111" s="36">
        <v>43538</v>
      </c>
      <c r="AB111" s="45">
        <v>6.2</v>
      </c>
      <c r="AC111" s="45">
        <v>30.1</v>
      </c>
      <c r="AD111" s="45">
        <v>3.5</v>
      </c>
      <c r="AE111" s="46">
        <v>0.94</v>
      </c>
      <c r="AF111" s="22">
        <f t="shared" si="110"/>
        <v>4.5</v>
      </c>
      <c r="AG111" s="11" t="str">
        <f t="shared" si="111"/>
        <v>6</v>
      </c>
      <c r="AH111" s="11" t="str">
        <f t="shared" si="112"/>
        <v>3</v>
      </c>
      <c r="AI111" s="11" t="str">
        <f t="shared" si="113"/>
        <v>6</v>
      </c>
      <c r="AJ111" s="11" t="str">
        <f t="shared" si="114"/>
        <v>3</v>
      </c>
    </row>
    <row r="112" spans="1:36" ht="16.5">
      <c r="A112" s="58"/>
      <c r="B112" s="61"/>
      <c r="C112" s="36">
        <v>43558</v>
      </c>
      <c r="D112" s="33">
        <v>6.4</v>
      </c>
      <c r="E112" s="33">
        <v>41.8</v>
      </c>
      <c r="F112" s="33">
        <v>6.4</v>
      </c>
      <c r="G112" s="34">
        <v>1.66</v>
      </c>
      <c r="H112" s="22">
        <f t="shared" si="115"/>
        <v>4.5</v>
      </c>
      <c r="I112" s="11" t="str">
        <f t="shared" si="116"/>
        <v>6</v>
      </c>
      <c r="J112" s="11" t="str">
        <f t="shared" si="117"/>
        <v>3</v>
      </c>
      <c r="K112" s="11" t="str">
        <f t="shared" si="118"/>
        <v>3</v>
      </c>
      <c r="L112" s="11" t="str">
        <f t="shared" si="119"/>
        <v>6</v>
      </c>
      <c r="M112" s="58"/>
      <c r="N112" s="61"/>
      <c r="O112" s="36">
        <v>43558</v>
      </c>
      <c r="P112" s="33">
        <v>6.8</v>
      </c>
      <c r="Q112" s="33">
        <v>58.5</v>
      </c>
      <c r="R112" s="33">
        <v>7.3</v>
      </c>
      <c r="S112" s="34">
        <v>1.43</v>
      </c>
      <c r="T112" s="22">
        <f t="shared" si="105"/>
        <v>4.75</v>
      </c>
      <c r="U112" s="11" t="str">
        <f t="shared" si="106"/>
        <v>6</v>
      </c>
      <c r="V112" s="11" t="str">
        <f t="shared" si="107"/>
        <v>6</v>
      </c>
      <c r="W112" s="11" t="str">
        <f t="shared" si="108"/>
        <v>1</v>
      </c>
      <c r="X112" s="11" t="str">
        <f t="shared" si="109"/>
        <v>6</v>
      </c>
      <c r="Y112" s="58"/>
      <c r="Z112" s="61"/>
      <c r="AA112" s="36">
        <v>43558</v>
      </c>
      <c r="AB112" s="33">
        <v>6.3</v>
      </c>
      <c r="AC112" s="33">
        <v>39</v>
      </c>
      <c r="AD112" s="33">
        <v>7.3</v>
      </c>
      <c r="AE112" s="34">
        <v>1.91</v>
      </c>
      <c r="AF112" s="22">
        <f t="shared" si="110"/>
        <v>4</v>
      </c>
      <c r="AG112" s="11" t="str">
        <f t="shared" si="111"/>
        <v>6</v>
      </c>
      <c r="AH112" s="11" t="str">
        <f t="shared" si="112"/>
        <v>3</v>
      </c>
      <c r="AI112" s="11" t="str">
        <f t="shared" si="113"/>
        <v>1</v>
      </c>
      <c r="AJ112" s="11" t="str">
        <f t="shared" si="114"/>
        <v>6</v>
      </c>
    </row>
    <row r="113" spans="1:36" ht="16.5">
      <c r="A113" s="58"/>
      <c r="B113" s="61"/>
      <c r="C113" s="47">
        <v>43593</v>
      </c>
      <c r="D113" s="48">
        <v>7.3</v>
      </c>
      <c r="E113" s="48">
        <v>33.9</v>
      </c>
      <c r="F113" s="45">
        <v>8</v>
      </c>
      <c r="G113" s="49">
        <v>3.24</v>
      </c>
      <c r="H113" s="22">
        <f t="shared" si="115"/>
        <v>5</v>
      </c>
      <c r="I113" s="11" t="str">
        <f t="shared" si="116"/>
        <v>6</v>
      </c>
      <c r="J113" s="11" t="str">
        <f t="shared" si="117"/>
        <v>3</v>
      </c>
      <c r="K113" s="11" t="str">
        <f t="shared" si="118"/>
        <v>1</v>
      </c>
      <c r="L113" s="11" t="str">
        <f t="shared" si="119"/>
        <v>10</v>
      </c>
      <c r="M113" s="58"/>
      <c r="N113" s="61"/>
      <c r="O113" s="2">
        <v>43593</v>
      </c>
      <c r="P113" s="3">
        <v>14.7</v>
      </c>
      <c r="Q113" s="3">
        <v>36.9</v>
      </c>
      <c r="R113" s="3">
        <v>4.1</v>
      </c>
      <c r="S113" s="5">
        <v>7.85</v>
      </c>
      <c r="T113" s="22">
        <f t="shared" si="105"/>
        <v>6.25</v>
      </c>
      <c r="U113" s="11" t="str">
        <f t="shared" si="106"/>
        <v>6</v>
      </c>
      <c r="V113" s="11" t="str">
        <f t="shared" si="107"/>
        <v>3</v>
      </c>
      <c r="W113" s="11" t="str">
        <f t="shared" si="108"/>
        <v>6</v>
      </c>
      <c r="X113" s="11" t="str">
        <f t="shared" si="109"/>
        <v>10</v>
      </c>
      <c r="Y113" s="58"/>
      <c r="Z113" s="61"/>
      <c r="AA113" s="2">
        <v>43593</v>
      </c>
      <c r="AB113" s="4">
        <v>9</v>
      </c>
      <c r="AC113" s="4">
        <v>33</v>
      </c>
      <c r="AD113" s="3">
        <v>5.2</v>
      </c>
      <c r="AE113" s="5">
        <v>5.2</v>
      </c>
      <c r="AF113" s="22">
        <f t="shared" si="110"/>
        <v>5.5</v>
      </c>
      <c r="AG113" s="11" t="str">
        <f t="shared" si="111"/>
        <v>6</v>
      </c>
      <c r="AH113" s="11" t="str">
        <f t="shared" si="112"/>
        <v>3</v>
      </c>
      <c r="AI113" s="11" t="str">
        <f t="shared" si="113"/>
        <v>3</v>
      </c>
      <c r="AJ113" s="11" t="str">
        <f t="shared" si="114"/>
        <v>10</v>
      </c>
    </row>
    <row r="114" spans="1:36" ht="16.5">
      <c r="A114" s="58"/>
      <c r="B114" s="61"/>
      <c r="C114" s="28">
        <v>43643</v>
      </c>
      <c r="D114" s="21">
        <v>6.9</v>
      </c>
      <c r="E114" s="21">
        <v>27.4</v>
      </c>
      <c r="F114" s="21">
        <v>2.7</v>
      </c>
      <c r="G114" s="21">
        <v>6.24</v>
      </c>
      <c r="H114" s="22">
        <f t="shared" si="115"/>
        <v>6.25</v>
      </c>
      <c r="I114" s="11" t="str">
        <f t="shared" si="116"/>
        <v>6</v>
      </c>
      <c r="J114" s="11" t="str">
        <f t="shared" si="117"/>
        <v>3</v>
      </c>
      <c r="K114" s="11" t="str">
        <f t="shared" si="118"/>
        <v>6</v>
      </c>
      <c r="L114" s="11" t="str">
        <f t="shared" si="119"/>
        <v>10</v>
      </c>
      <c r="M114" s="58"/>
      <c r="N114" s="61"/>
      <c r="O114" s="28">
        <v>43643</v>
      </c>
      <c r="P114" s="21">
        <v>8.6</v>
      </c>
      <c r="Q114" s="21">
        <v>26.2</v>
      </c>
      <c r="R114" s="21">
        <v>2.5</v>
      </c>
      <c r="S114" s="21">
        <v>8.13</v>
      </c>
      <c r="T114" s="22">
        <f t="shared" si="105"/>
        <v>6.25</v>
      </c>
      <c r="U114" s="11" t="str">
        <f t="shared" si="106"/>
        <v>6</v>
      </c>
      <c r="V114" s="11" t="str">
        <f t="shared" si="107"/>
        <v>3</v>
      </c>
      <c r="W114" s="11" t="str">
        <f t="shared" si="108"/>
        <v>6</v>
      </c>
      <c r="X114" s="11" t="str">
        <f t="shared" si="109"/>
        <v>10</v>
      </c>
      <c r="Y114" s="58"/>
      <c r="Z114" s="61"/>
      <c r="AA114" s="28">
        <v>43643</v>
      </c>
      <c r="AB114" s="21">
        <v>9.5</v>
      </c>
      <c r="AC114" s="21">
        <v>30</v>
      </c>
      <c r="AD114" s="21">
        <v>1.8</v>
      </c>
      <c r="AE114" s="21">
        <v>10.8</v>
      </c>
      <c r="AF114" s="22">
        <f t="shared" si="110"/>
        <v>7.25</v>
      </c>
      <c r="AG114" s="11" t="str">
        <f t="shared" si="111"/>
        <v>6</v>
      </c>
      <c r="AH114" s="11" t="str">
        <f t="shared" si="112"/>
        <v>3</v>
      </c>
      <c r="AI114" s="11" t="str">
        <f t="shared" si="113"/>
        <v>10</v>
      </c>
      <c r="AJ114" s="11" t="str">
        <f t="shared" si="114"/>
        <v>10</v>
      </c>
    </row>
    <row r="115" spans="1:36" ht="16.5">
      <c r="A115" s="58"/>
      <c r="B115" s="61"/>
      <c r="C115" s="2">
        <v>43663</v>
      </c>
      <c r="D115" s="50">
        <v>8.2</v>
      </c>
      <c r="E115" s="50">
        <v>41</v>
      </c>
      <c r="F115" s="50">
        <v>5.6</v>
      </c>
      <c r="G115" s="51">
        <v>0.56</v>
      </c>
      <c r="H115" s="22">
        <f t="shared" si="115"/>
        <v>3.75</v>
      </c>
      <c r="I115" s="11" t="str">
        <f t="shared" si="116"/>
        <v>6</v>
      </c>
      <c r="J115" s="11" t="str">
        <f t="shared" si="117"/>
        <v>3</v>
      </c>
      <c r="K115" s="11" t="str">
        <f t="shared" si="118"/>
        <v>3</v>
      </c>
      <c r="L115" s="11" t="str">
        <f t="shared" si="119"/>
        <v>3</v>
      </c>
      <c r="M115" s="58"/>
      <c r="N115" s="61"/>
      <c r="O115" s="2">
        <v>43663</v>
      </c>
      <c r="P115" s="50">
        <v>15.1</v>
      </c>
      <c r="Q115" s="50">
        <v>51.3</v>
      </c>
      <c r="R115" s="50">
        <v>11</v>
      </c>
      <c r="S115" s="51">
        <v>0.54</v>
      </c>
      <c r="T115" s="22">
        <f t="shared" si="105"/>
        <v>5</v>
      </c>
      <c r="U115" s="11" t="str">
        <f t="shared" si="106"/>
        <v>10</v>
      </c>
      <c r="V115" s="11" t="str">
        <f t="shared" si="107"/>
        <v>6</v>
      </c>
      <c r="W115" s="11" t="str">
        <f t="shared" si="108"/>
        <v>1</v>
      </c>
      <c r="X115" s="11" t="str">
        <f t="shared" si="109"/>
        <v>3</v>
      </c>
      <c r="Y115" s="58"/>
      <c r="Z115" s="61"/>
      <c r="AA115" s="2">
        <v>43663</v>
      </c>
      <c r="AB115" s="50">
        <v>10.1</v>
      </c>
      <c r="AC115" s="50">
        <v>56.8</v>
      </c>
      <c r="AD115" s="50">
        <v>9.8</v>
      </c>
      <c r="AE115" s="51">
        <v>0.32</v>
      </c>
      <c r="AF115" s="22">
        <f t="shared" si="110"/>
        <v>3.5</v>
      </c>
      <c r="AG115" s="11" t="str">
        <f t="shared" si="111"/>
        <v>6</v>
      </c>
      <c r="AH115" s="11" t="str">
        <f t="shared" si="112"/>
        <v>6</v>
      </c>
      <c r="AI115" s="11" t="str">
        <f t="shared" si="113"/>
        <v>1</v>
      </c>
      <c r="AJ115" s="11" t="str">
        <f t="shared" si="114"/>
        <v>1</v>
      </c>
    </row>
    <row r="116" spans="1:36" ht="16.5">
      <c r="A116" s="58"/>
      <c r="B116" s="61"/>
      <c r="C116" s="35">
        <v>43699</v>
      </c>
      <c r="D116" s="21">
        <v>7</v>
      </c>
      <c r="E116" s="21">
        <v>17.4</v>
      </c>
      <c r="F116" s="21">
        <v>2</v>
      </c>
      <c r="G116" s="21">
        <v>6.76</v>
      </c>
      <c r="H116" s="22">
        <f t="shared" si="115"/>
        <v>5.75</v>
      </c>
      <c r="I116" s="11" t="str">
        <f t="shared" si="116"/>
        <v>6</v>
      </c>
      <c r="J116" s="11" t="str">
        <f t="shared" si="117"/>
        <v>1</v>
      </c>
      <c r="K116" s="11" t="str">
        <f t="shared" si="118"/>
        <v>6</v>
      </c>
      <c r="L116" s="11" t="str">
        <f t="shared" si="119"/>
        <v>10</v>
      </c>
      <c r="M116" s="58"/>
      <c r="N116" s="61"/>
      <c r="O116" s="35">
        <v>43699</v>
      </c>
      <c r="P116" s="21">
        <v>12.7</v>
      </c>
      <c r="Q116" s="21">
        <v>20.8</v>
      </c>
      <c r="R116" s="21">
        <v>1.8</v>
      </c>
      <c r="S116" s="21">
        <v>6.46</v>
      </c>
      <c r="T116" s="22">
        <f t="shared" si="105"/>
        <v>7.25</v>
      </c>
      <c r="U116" s="11" t="str">
        <f t="shared" si="106"/>
        <v>6</v>
      </c>
      <c r="V116" s="11" t="str">
        <f t="shared" si="107"/>
        <v>3</v>
      </c>
      <c r="W116" s="11" t="str">
        <f t="shared" si="108"/>
        <v>10</v>
      </c>
      <c r="X116" s="11" t="str">
        <f t="shared" si="109"/>
        <v>10</v>
      </c>
      <c r="Y116" s="58"/>
      <c r="Z116" s="61"/>
      <c r="AA116" s="35">
        <v>43699</v>
      </c>
      <c r="AB116" s="21">
        <v>6.2</v>
      </c>
      <c r="AC116" s="21">
        <v>24.4</v>
      </c>
      <c r="AD116" s="21">
        <v>1.7</v>
      </c>
      <c r="AE116" s="21">
        <v>3.11</v>
      </c>
      <c r="AF116" s="22">
        <f t="shared" si="110"/>
        <v>7.25</v>
      </c>
      <c r="AG116" s="11" t="str">
        <f t="shared" si="111"/>
        <v>6</v>
      </c>
      <c r="AH116" s="11" t="str">
        <f t="shared" si="112"/>
        <v>3</v>
      </c>
      <c r="AI116" s="11" t="str">
        <f t="shared" si="113"/>
        <v>10</v>
      </c>
      <c r="AJ116" s="11" t="str">
        <f t="shared" si="114"/>
        <v>10</v>
      </c>
    </row>
    <row r="117" spans="1:36" ht="16.5">
      <c r="A117" s="58"/>
      <c r="B117" s="61"/>
      <c r="C117" s="36">
        <v>43720</v>
      </c>
      <c r="D117" s="21">
        <v>11.9</v>
      </c>
      <c r="E117" s="21">
        <v>9.8</v>
      </c>
      <c r="F117" s="21">
        <v>1.9</v>
      </c>
      <c r="G117" s="21">
        <v>4.35</v>
      </c>
      <c r="H117" s="22">
        <f t="shared" si="115"/>
        <v>6.75</v>
      </c>
      <c r="I117" s="11" t="str">
        <f t="shared" si="116"/>
        <v>6</v>
      </c>
      <c r="J117" s="11" t="str">
        <f t="shared" si="117"/>
        <v>1</v>
      </c>
      <c r="K117" s="11" t="str">
        <f t="shared" si="118"/>
        <v>10</v>
      </c>
      <c r="L117" s="11" t="str">
        <f t="shared" si="119"/>
        <v>10</v>
      </c>
      <c r="M117" s="58"/>
      <c r="N117" s="61"/>
      <c r="O117" s="36">
        <v>43720</v>
      </c>
      <c r="P117" s="21">
        <v>5.9</v>
      </c>
      <c r="Q117" s="21">
        <v>10.4</v>
      </c>
      <c r="R117" s="21">
        <v>2.6</v>
      </c>
      <c r="S117" s="21">
        <v>7.55</v>
      </c>
      <c r="T117" s="22">
        <f t="shared" si="105"/>
        <v>5.75</v>
      </c>
      <c r="U117" s="11" t="str">
        <f t="shared" si="106"/>
        <v>6</v>
      </c>
      <c r="V117" s="11" t="str">
        <f t="shared" si="107"/>
        <v>1</v>
      </c>
      <c r="W117" s="11" t="str">
        <f t="shared" si="108"/>
        <v>6</v>
      </c>
      <c r="X117" s="11" t="str">
        <f t="shared" si="109"/>
        <v>10</v>
      </c>
      <c r="Y117" s="58"/>
      <c r="Z117" s="61"/>
      <c r="AA117" s="36">
        <v>43720</v>
      </c>
      <c r="AB117" s="21">
        <v>4.1</v>
      </c>
      <c r="AC117" s="21">
        <v>7.4</v>
      </c>
      <c r="AD117" s="21">
        <v>2.9</v>
      </c>
      <c r="AE117" s="21">
        <v>9.74</v>
      </c>
      <c r="AF117" s="22">
        <f t="shared" si="110"/>
        <v>5</v>
      </c>
      <c r="AG117" s="11" t="str">
        <f t="shared" si="111"/>
        <v>3</v>
      </c>
      <c r="AH117" s="11" t="str">
        <f t="shared" si="112"/>
        <v>1</v>
      </c>
      <c r="AI117" s="11" t="str">
        <f t="shared" si="113"/>
        <v>6</v>
      </c>
      <c r="AJ117" s="11" t="str">
        <f t="shared" si="114"/>
        <v>10</v>
      </c>
    </row>
    <row r="118" spans="1:36" ht="16.5">
      <c r="A118" s="58"/>
      <c r="B118" s="61"/>
      <c r="C118" s="52">
        <v>43762</v>
      </c>
      <c r="D118" s="53">
        <v>12.4</v>
      </c>
      <c r="E118" s="54">
        <v>10.1</v>
      </c>
      <c r="F118" s="53">
        <v>3.9</v>
      </c>
      <c r="G118" s="54">
        <v>3.36</v>
      </c>
      <c r="H118" s="22">
        <f t="shared" si="115"/>
        <v>5.75</v>
      </c>
      <c r="I118" s="11" t="str">
        <f t="shared" si="116"/>
        <v>6</v>
      </c>
      <c r="J118" s="11" t="str">
        <f t="shared" si="117"/>
        <v>1</v>
      </c>
      <c r="K118" s="11" t="str">
        <f t="shared" si="118"/>
        <v>6</v>
      </c>
      <c r="L118" s="11" t="str">
        <f t="shared" si="119"/>
        <v>10</v>
      </c>
      <c r="M118" s="58"/>
      <c r="N118" s="61"/>
      <c r="O118" s="52">
        <v>43762</v>
      </c>
      <c r="P118" s="54">
        <v>12.8</v>
      </c>
      <c r="Q118" s="54">
        <v>10.6</v>
      </c>
      <c r="R118" s="54">
        <v>2.9</v>
      </c>
      <c r="S118" s="54">
        <v>2.61</v>
      </c>
      <c r="T118" s="22">
        <f t="shared" si="105"/>
        <v>4.75</v>
      </c>
      <c r="U118" s="11" t="str">
        <f t="shared" si="106"/>
        <v>6</v>
      </c>
      <c r="V118" s="11" t="str">
        <f t="shared" si="107"/>
        <v>1</v>
      </c>
      <c r="W118" s="11" t="str">
        <f t="shared" si="108"/>
        <v>6</v>
      </c>
      <c r="X118" s="11" t="str">
        <f t="shared" si="109"/>
        <v>6</v>
      </c>
      <c r="Y118" s="58"/>
      <c r="Z118" s="61"/>
      <c r="AA118" s="55">
        <v>43762</v>
      </c>
      <c r="AB118" s="56">
        <v>12.7</v>
      </c>
      <c r="AC118" s="56">
        <v>18.1</v>
      </c>
      <c r="AD118" s="56">
        <v>2.2</v>
      </c>
      <c r="AE118" s="56">
        <v>1.93</v>
      </c>
      <c r="AF118" s="22">
        <f t="shared" si="110"/>
        <v>4.75</v>
      </c>
      <c r="AG118" s="11" t="str">
        <f t="shared" si="111"/>
        <v>6</v>
      </c>
      <c r="AH118" s="11" t="str">
        <f t="shared" si="112"/>
        <v>1</v>
      </c>
      <c r="AI118" s="11" t="str">
        <f t="shared" si="113"/>
        <v>6</v>
      </c>
      <c r="AJ118" s="11" t="str">
        <f t="shared" si="114"/>
        <v>6</v>
      </c>
    </row>
    <row r="119" spans="1:36" ht="16.5">
      <c r="A119" s="58"/>
      <c r="B119" s="61"/>
      <c r="C119" s="36">
        <v>43788</v>
      </c>
      <c r="D119" s="21">
        <v>6.8</v>
      </c>
      <c r="E119" s="21">
        <v>16.1</v>
      </c>
      <c r="F119" s="21">
        <v>2.5</v>
      </c>
      <c r="G119" s="21">
        <v>0.25</v>
      </c>
      <c r="H119" s="22">
        <f t="shared" si="115"/>
        <v>3.5</v>
      </c>
      <c r="I119" s="11" t="str">
        <f t="shared" si="116"/>
        <v>6</v>
      </c>
      <c r="J119" s="11" t="str">
        <f t="shared" si="117"/>
        <v>1</v>
      </c>
      <c r="K119" s="11" t="str">
        <f t="shared" si="118"/>
        <v>6</v>
      </c>
      <c r="L119" s="11" t="str">
        <f t="shared" si="119"/>
        <v>1</v>
      </c>
      <c r="M119" s="58"/>
      <c r="N119" s="61"/>
      <c r="O119" s="36">
        <v>43788</v>
      </c>
      <c r="P119" s="21">
        <v>7.7</v>
      </c>
      <c r="Q119" s="21">
        <v>2.5</v>
      </c>
      <c r="R119" s="21">
        <v>2.5</v>
      </c>
      <c r="S119" s="21">
        <v>0.34</v>
      </c>
      <c r="T119" s="22">
        <f t="shared" si="105"/>
        <v>3.5</v>
      </c>
      <c r="U119" s="11" t="str">
        <f t="shared" si="106"/>
        <v>6</v>
      </c>
      <c r="V119" s="11" t="str">
        <f t="shared" si="107"/>
        <v>1</v>
      </c>
      <c r="W119" s="11" t="str">
        <f t="shared" si="108"/>
        <v>6</v>
      </c>
      <c r="X119" s="11" t="str">
        <f t="shared" si="109"/>
        <v>1</v>
      </c>
      <c r="Y119" s="58"/>
      <c r="Z119" s="61"/>
      <c r="AA119" s="36">
        <v>43788</v>
      </c>
      <c r="AB119" s="21">
        <v>5.2</v>
      </c>
      <c r="AC119" s="21">
        <v>3.5</v>
      </c>
      <c r="AD119" s="21">
        <v>1.7</v>
      </c>
      <c r="AE119" s="21">
        <v>0.5</v>
      </c>
      <c r="AF119" s="22">
        <f t="shared" si="110"/>
        <v>4.5</v>
      </c>
      <c r="AG119" s="11" t="str">
        <f t="shared" si="111"/>
        <v>6</v>
      </c>
      <c r="AH119" s="11" t="str">
        <f t="shared" si="112"/>
        <v>1</v>
      </c>
      <c r="AI119" s="11" t="str">
        <f t="shared" si="113"/>
        <v>10</v>
      </c>
      <c r="AJ119" s="11" t="str">
        <f t="shared" si="114"/>
        <v>1</v>
      </c>
    </row>
    <row r="120" spans="1:36" ht="17.25" thickBot="1">
      <c r="A120" s="59"/>
      <c r="B120" s="62"/>
      <c r="C120" s="38">
        <v>43802</v>
      </c>
      <c r="D120" s="39">
        <v>6.4</v>
      </c>
      <c r="E120" s="39">
        <v>47</v>
      </c>
      <c r="F120" s="39">
        <v>3.8</v>
      </c>
      <c r="G120" s="39">
        <v>2.85</v>
      </c>
      <c r="H120" s="40">
        <f t="shared" si="115"/>
        <v>5.25</v>
      </c>
      <c r="I120" s="41" t="str">
        <f t="shared" si="116"/>
        <v>6</v>
      </c>
      <c r="J120" s="41" t="str">
        <f t="shared" si="117"/>
        <v>3</v>
      </c>
      <c r="K120" s="41" t="str">
        <f t="shared" si="118"/>
        <v>6</v>
      </c>
      <c r="L120" s="41" t="str">
        <f t="shared" si="119"/>
        <v>6</v>
      </c>
      <c r="M120" s="59"/>
      <c r="N120" s="62"/>
      <c r="O120" s="38">
        <v>43803</v>
      </c>
      <c r="P120" s="39">
        <v>5.8</v>
      </c>
      <c r="Q120" s="39">
        <v>30.1</v>
      </c>
      <c r="R120" s="39">
        <v>2.5</v>
      </c>
      <c r="S120" s="39">
        <v>2.76</v>
      </c>
      <c r="T120" s="40">
        <f t="shared" si="105"/>
        <v>5.25</v>
      </c>
      <c r="U120" s="41" t="str">
        <f t="shared" si="106"/>
        <v>6</v>
      </c>
      <c r="V120" s="41" t="str">
        <f t="shared" si="107"/>
        <v>3</v>
      </c>
      <c r="W120" s="41" t="str">
        <f t="shared" si="108"/>
        <v>6</v>
      </c>
      <c r="X120" s="41" t="str">
        <f t="shared" si="109"/>
        <v>6</v>
      </c>
      <c r="Y120" s="59"/>
      <c r="Z120" s="62"/>
      <c r="AA120" s="38">
        <v>43803</v>
      </c>
      <c r="AB120" s="39">
        <v>10</v>
      </c>
      <c r="AC120" s="39">
        <v>54.2</v>
      </c>
      <c r="AD120" s="39">
        <v>1.8</v>
      </c>
      <c r="AE120" s="39">
        <v>19.5</v>
      </c>
      <c r="AF120" s="40">
        <f t="shared" si="110"/>
        <v>8</v>
      </c>
      <c r="AG120" s="41" t="str">
        <f t="shared" si="111"/>
        <v>6</v>
      </c>
      <c r="AH120" s="41" t="str">
        <f t="shared" si="112"/>
        <v>6</v>
      </c>
      <c r="AI120" s="41" t="str">
        <f t="shared" si="113"/>
        <v>10</v>
      </c>
      <c r="AJ120" s="41" t="str">
        <f t="shared" si="114"/>
        <v>10</v>
      </c>
    </row>
    <row r="121" spans="1:36" ht="18" thickBot="1" thickTop="1">
      <c r="A121" s="15" t="s">
        <v>23</v>
      </c>
      <c r="B121" s="16"/>
      <c r="C121" s="42" t="s">
        <v>1</v>
      </c>
      <c r="D121" s="26">
        <f>AVERAGE(D109:D120)</f>
        <v>7.858333333333334</v>
      </c>
      <c r="E121" s="26">
        <f>AVERAGE(E109:E120)</f>
        <v>30.183333333333337</v>
      </c>
      <c r="F121" s="26">
        <f>AVERAGE(F109:F120)</f>
        <v>4.124999999999999</v>
      </c>
      <c r="G121" s="26">
        <f>AVERAGE(G109:G120)</f>
        <v>2.8325</v>
      </c>
      <c r="H121" s="43" t="str">
        <f>IF(D121&lt;3,"1",IF(D121&lt;5,"3",IF(D121&lt;=15,"6",IF(D121&gt;15,"10"))))</f>
        <v>6</v>
      </c>
      <c r="I121" s="44" t="str">
        <f>IF(E121&lt;20,"1",IF(E121&lt;=49,"3",IF(E121&lt;=100,"6",IF(E121&gt;100,"10"))))</f>
        <v>3</v>
      </c>
      <c r="J121" s="44" t="str">
        <f>IF(F121&gt;6.5,"1",IF(F121&gt;=4.6,"3",IF(F121&gt;=2,"6",IF(F121&gt;=0,"10"))))</f>
        <v>6</v>
      </c>
      <c r="K121" s="44" t="str">
        <f>IF(G121&lt;0.5,"1",IF(G121&lt;1,"3",IF(G121&lt;=3,"6",IF(G121&gt;=3,"10"))))</f>
        <v>6</v>
      </c>
      <c r="L121" s="26" t="str">
        <f>IF(G121&lt;0.5,"1",IF(G121&lt;1,"3",IF(G121&lt;=3,"6",IF(G121&gt;=3,"10"))))</f>
        <v>6</v>
      </c>
      <c r="M121" s="15" t="s">
        <v>23</v>
      </c>
      <c r="N121" s="16"/>
      <c r="O121" s="42" t="s">
        <v>1</v>
      </c>
      <c r="P121" s="26">
        <f>AVERAGE(P109:P120)</f>
        <v>9.291666666666666</v>
      </c>
      <c r="Q121" s="26">
        <f>AVERAGE(Q109:Q120)</f>
        <v>30.99166666666667</v>
      </c>
      <c r="R121" s="26">
        <f>AVERAGE(R109:R120)</f>
        <v>4.158333333333333</v>
      </c>
      <c r="S121" s="26">
        <f>AVERAGE(S109:S120)</f>
        <v>4.014166666666667</v>
      </c>
      <c r="T121" s="43" t="str">
        <f>IF(P121&lt;3,"1",IF(P121&lt;5,"3",IF(P121&lt;=15,"6",IF(P121&gt;15,"10"))))</f>
        <v>6</v>
      </c>
      <c r="U121" s="44" t="str">
        <f>IF(Q121&lt;20,"1",IF(Q121&lt;=49,"3",IF(Q121&lt;=100,"6",IF(Q121&gt;100,"10"))))</f>
        <v>3</v>
      </c>
      <c r="V121" s="44" t="str">
        <f>IF(R121&gt;6.5,"1",IF(R121&gt;=4.6,"3",IF(R121&gt;=2,"6",IF(R121&gt;=0,"10"))))</f>
        <v>6</v>
      </c>
      <c r="W121" s="44" t="str">
        <f>IF(S121&lt;0.5,"1",IF(S121&lt;1,"3",IF(S121&lt;=3,"6",IF(S121&gt;=3,"10"))))</f>
        <v>10</v>
      </c>
      <c r="X121" s="26" t="str">
        <f>IF(S121&lt;0.5,"1",IF(S121&lt;1,"3",IF(S121&lt;=3,"6",IF(S121&gt;=3,"10"))))</f>
        <v>10</v>
      </c>
      <c r="Y121" s="15" t="s">
        <v>23</v>
      </c>
      <c r="Z121" s="16"/>
      <c r="AA121" s="42" t="s">
        <v>1</v>
      </c>
      <c r="AB121" s="26">
        <f>AVERAGE(AB109:AB120)</f>
        <v>7.991666666666667</v>
      </c>
      <c r="AC121" s="26">
        <f>AVERAGE(AC109:AC120)</f>
        <v>33.24166666666667</v>
      </c>
      <c r="AD121" s="26">
        <f>AVERAGE(AD109:AD120)</f>
        <v>4.208333333333334</v>
      </c>
      <c r="AE121" s="26">
        <f>AVERAGE(AE109:AE120)</f>
        <v>5.5375000000000005</v>
      </c>
      <c r="AF121" s="43" t="str">
        <f>IF(AB121&lt;3,"1",IF(AB121&lt;5,"3",IF(AB121&lt;=15,"6",IF(AB121&gt;15,"10"))))</f>
        <v>6</v>
      </c>
      <c r="AG121" s="44" t="str">
        <f>IF(AC121&lt;20,"1",IF(AC121&lt;=49,"3",IF(AC121&lt;=100,"6",IF(AC121&gt;100,"10"))))</f>
        <v>3</v>
      </c>
      <c r="AH121" s="44" t="str">
        <f>IF(AD121&gt;6.5,"1",IF(AD121&gt;=4.6,"3",IF(AD121&gt;=2,"6",IF(AD121&gt;=0,"10"))))</f>
        <v>6</v>
      </c>
      <c r="AI121" s="44" t="str">
        <f>IF(AE121&lt;0.5,"1",IF(AE121&lt;1,"3",IF(AE121&lt;=3,"6",IF(AE121&gt;=3,"10"))))</f>
        <v>10</v>
      </c>
      <c r="AJ121" s="26" t="str">
        <f>IF(AE121&lt;0.5,"1",IF(AE121&lt;1,"3",IF(AE121&lt;=3,"6",IF(AE121&gt;=3,"10"))))</f>
        <v>10</v>
      </c>
    </row>
    <row r="122" spans="1:36" ht="17.25" thickTop="1">
      <c r="A122" s="57" t="s">
        <v>38</v>
      </c>
      <c r="B122" s="60"/>
      <c r="C122" s="28">
        <v>43846</v>
      </c>
      <c r="D122" s="29">
        <v>4.8</v>
      </c>
      <c r="E122" s="29">
        <v>326</v>
      </c>
      <c r="F122" s="29">
        <v>5.5</v>
      </c>
      <c r="G122" s="29">
        <v>0.78</v>
      </c>
      <c r="H122" s="22">
        <f>(I122+J122+K122+L122)/4</f>
        <v>4.75</v>
      </c>
      <c r="I122" s="11" t="str">
        <f>IF(D122&lt;=3,"1",IF(D122&lt;5,"3",IF(D122&lt;=15,"6",IF(D122&gt;15,"10"))))</f>
        <v>3</v>
      </c>
      <c r="J122" s="11" t="str">
        <f>IF(E122&lt;=20,"1",IF(E122&lt;=49.9,"3",IF(E122&lt;=100,"6",IF(E122&gt;100,"10"))))</f>
        <v>10</v>
      </c>
      <c r="K122" s="11" t="str">
        <f>IF(F122&gt;=6.5,"1",IF(F122&gt;=4.6,"3",IF(F122&gt;=2,"6",IF(F122&gt;=0,"10"))))</f>
        <v>3</v>
      </c>
      <c r="L122" s="11" t="str">
        <f>IF(G122&lt;=0.5,"1",IF(G122&lt;1,"3",IF(G122&lt;=3,"6",IF(G122&gt;=3,"10"))))</f>
        <v>3</v>
      </c>
      <c r="M122" s="57" t="s">
        <v>38</v>
      </c>
      <c r="N122" s="60"/>
      <c r="O122" s="28">
        <v>43846</v>
      </c>
      <c r="P122" s="29">
        <v>4.5</v>
      </c>
      <c r="Q122" s="29">
        <v>104</v>
      </c>
      <c r="R122" s="29">
        <v>5.5</v>
      </c>
      <c r="S122" s="29">
        <v>1.28</v>
      </c>
      <c r="T122" s="22">
        <f>(U122+V122+W122+X122)/4</f>
        <v>5.5</v>
      </c>
      <c r="U122" s="11" t="str">
        <f>IF(P122&lt;=3,"1",IF(P122&lt;5,"3",IF(P122&lt;=15,"6",IF(P122&gt;15,"10"))))</f>
        <v>3</v>
      </c>
      <c r="V122" s="11" t="str">
        <f>IF(Q122&lt;=20,"1",IF(Q122&lt;=49.9,"3",IF(Q122&lt;=100,"6",IF(Q122&gt;100,"10"))))</f>
        <v>10</v>
      </c>
      <c r="W122" s="11" t="str">
        <f>IF(R122&gt;=6.5,"1",IF(R122&gt;=4.6,"3",IF(R122&gt;=2,"6",IF(R122&gt;=0,"10"))))</f>
        <v>3</v>
      </c>
      <c r="X122" s="11" t="str">
        <f>IF(S122&lt;=0.5,"1",IF(S122&lt;1,"3",IF(S122&lt;=3,"6",IF(S122&gt;=3,"10"))))</f>
        <v>6</v>
      </c>
      <c r="Y122" s="57" t="s">
        <v>38</v>
      </c>
      <c r="Z122" s="60"/>
      <c r="AA122" s="28">
        <v>43846</v>
      </c>
      <c r="AB122" s="29">
        <v>20</v>
      </c>
      <c r="AC122" s="29">
        <v>61.2</v>
      </c>
      <c r="AD122" s="29">
        <v>5.6</v>
      </c>
      <c r="AE122" s="29">
        <v>2.61</v>
      </c>
      <c r="AF122" s="22">
        <f aca="true" t="shared" si="120" ref="AF122:AF133">(AG122+AH122+AI122+AJ122)/4</f>
        <v>6.25</v>
      </c>
      <c r="AG122" s="11" t="str">
        <f aca="true" t="shared" si="121" ref="AG122:AG133">IF(AB122&lt;=3,"1",IF(AB122&lt;5,"3",IF(AB122&lt;=15,"6",IF(AB122&gt;15,"10"))))</f>
        <v>10</v>
      </c>
      <c r="AH122" s="11" t="str">
        <f aca="true" t="shared" si="122" ref="AH122:AH133">IF(AC122&lt;=20,"1",IF(AC122&lt;=49.9,"3",IF(AC122&lt;=100,"6",IF(AC122&gt;100,"10"))))</f>
        <v>6</v>
      </c>
      <c r="AI122" s="11" t="str">
        <f aca="true" t="shared" si="123" ref="AI122:AI133">IF(AD122&gt;=6.5,"1",IF(AD122&gt;=4.6,"3",IF(AD122&gt;=2,"6",IF(AD122&gt;=0,"10"))))</f>
        <v>3</v>
      </c>
      <c r="AJ122" s="11" t="str">
        <f aca="true" t="shared" si="124" ref="AJ122:AJ133">IF(AE122&lt;=0.5,"1",IF(AE122&lt;1,"3",IF(AE122&lt;=3,"6",IF(AE122&gt;=3,"10"))))</f>
        <v>6</v>
      </c>
    </row>
    <row r="123" spans="1:36" ht="16.5">
      <c r="A123" s="58"/>
      <c r="B123" s="61"/>
      <c r="C123" s="36">
        <v>43873</v>
      </c>
      <c r="D123" s="37">
        <v>5.6</v>
      </c>
      <c r="E123" s="37">
        <v>45.8</v>
      </c>
      <c r="F123" s="37">
        <v>5.9</v>
      </c>
      <c r="G123" s="37">
        <v>0.54</v>
      </c>
      <c r="H123" s="22">
        <f>(I123+J123+K123+L123)/4</f>
        <v>3.75</v>
      </c>
      <c r="I123" s="11" t="str">
        <f>IF(D123&lt;=3,"1",IF(D123&lt;5,"3",IF(D123&lt;=15,"6",IF(D123&gt;15,"10"))))</f>
        <v>6</v>
      </c>
      <c r="J123" s="11" t="str">
        <f>IF(E123&lt;=20,"1",IF(E123&lt;=49.9,"3",IF(E123&lt;=100,"6",IF(E123&gt;100,"10"))))</f>
        <v>3</v>
      </c>
      <c r="K123" s="11" t="str">
        <f>IF(F123&gt;=6.5,"1",IF(F123&gt;=4.6,"3",IF(F123&gt;=2,"6",IF(F123&gt;=0,"10"))))</f>
        <v>3</v>
      </c>
      <c r="L123" s="11" t="str">
        <f>IF(G123&lt;=0.5,"1",IF(G123&lt;1,"3",IF(G123&lt;=3,"6",IF(G123&gt;=3,"10"))))</f>
        <v>3</v>
      </c>
      <c r="M123" s="58"/>
      <c r="N123" s="61"/>
      <c r="O123" s="36">
        <v>43873</v>
      </c>
      <c r="P123" s="48" t="s">
        <v>40</v>
      </c>
      <c r="Q123" s="48" t="s">
        <v>40</v>
      </c>
      <c r="R123" s="48" t="s">
        <v>40</v>
      </c>
      <c r="S123" s="48" t="s">
        <v>40</v>
      </c>
      <c r="T123" s="22" t="s">
        <v>40</v>
      </c>
      <c r="U123" s="11" t="s">
        <v>40</v>
      </c>
      <c r="V123" s="11" t="s">
        <v>40</v>
      </c>
      <c r="W123" s="11" t="s">
        <v>40</v>
      </c>
      <c r="X123" s="11" t="s">
        <v>40</v>
      </c>
      <c r="Y123" s="58"/>
      <c r="Z123" s="61"/>
      <c r="AA123" s="36">
        <v>43873</v>
      </c>
      <c r="AB123" s="37">
        <v>5.7</v>
      </c>
      <c r="AC123" s="37">
        <v>24</v>
      </c>
      <c r="AD123" s="37">
        <v>5.6</v>
      </c>
      <c r="AE123" s="37">
        <v>0.85</v>
      </c>
      <c r="AF123" s="22">
        <f t="shared" si="120"/>
        <v>3.75</v>
      </c>
      <c r="AG123" s="11" t="str">
        <f t="shared" si="121"/>
        <v>6</v>
      </c>
      <c r="AH123" s="11" t="str">
        <f t="shared" si="122"/>
        <v>3</v>
      </c>
      <c r="AI123" s="11" t="str">
        <f t="shared" si="123"/>
        <v>3</v>
      </c>
      <c r="AJ123" s="11" t="str">
        <f t="shared" si="124"/>
        <v>3</v>
      </c>
    </row>
    <row r="124" spans="1:36" ht="16.5">
      <c r="A124" s="58"/>
      <c r="B124" s="61"/>
      <c r="C124" s="36">
        <v>43916</v>
      </c>
      <c r="D124" s="45">
        <v>11.2</v>
      </c>
      <c r="E124" s="45">
        <v>8.2</v>
      </c>
      <c r="F124" s="45">
        <v>5.3</v>
      </c>
      <c r="G124" s="46">
        <v>1.11</v>
      </c>
      <c r="H124" s="22">
        <f aca="true" t="shared" si="125" ref="H124:H133">(I124+J124+K124+L124)/4</f>
        <v>4</v>
      </c>
      <c r="I124" s="11" t="str">
        <f aca="true" t="shared" si="126" ref="I124:I133">IF(D124&lt;=3,"1",IF(D124&lt;5,"3",IF(D124&lt;=15,"6",IF(D124&gt;15,"10"))))</f>
        <v>6</v>
      </c>
      <c r="J124" s="11" t="str">
        <f aca="true" t="shared" si="127" ref="J124:J133">IF(E124&lt;=20,"1",IF(E124&lt;=49.9,"3",IF(E124&lt;=100,"6",IF(E124&gt;100,"10"))))</f>
        <v>1</v>
      </c>
      <c r="K124" s="11" t="str">
        <f aca="true" t="shared" si="128" ref="K124:K133">IF(F124&gt;=6.5,"1",IF(F124&gt;=4.6,"3",IF(F124&gt;=2,"6",IF(F124&gt;=0,"10"))))</f>
        <v>3</v>
      </c>
      <c r="L124" s="11" t="str">
        <f aca="true" t="shared" si="129" ref="L124:L133">IF(G124&lt;=0.5,"1",IF(G124&lt;1,"3",IF(G124&lt;=3,"6",IF(G124&gt;=3,"10"))))</f>
        <v>6</v>
      </c>
      <c r="M124" s="58"/>
      <c r="N124" s="61"/>
      <c r="O124" s="36">
        <v>43916</v>
      </c>
      <c r="P124" s="48" t="s">
        <v>40</v>
      </c>
      <c r="Q124" s="48" t="s">
        <v>40</v>
      </c>
      <c r="R124" s="48" t="s">
        <v>40</v>
      </c>
      <c r="S124" s="48" t="s">
        <v>40</v>
      </c>
      <c r="T124" s="22" t="s">
        <v>40</v>
      </c>
      <c r="U124" s="11" t="s">
        <v>40</v>
      </c>
      <c r="V124" s="11" t="s">
        <v>40</v>
      </c>
      <c r="W124" s="11" t="s">
        <v>40</v>
      </c>
      <c r="X124" s="11" t="s">
        <v>40</v>
      </c>
      <c r="Y124" s="58"/>
      <c r="Z124" s="61"/>
      <c r="AA124" s="36">
        <v>43916</v>
      </c>
      <c r="AB124" s="45">
        <v>8.9</v>
      </c>
      <c r="AC124" s="45">
        <v>5.4</v>
      </c>
      <c r="AD124" s="45">
        <v>5.3</v>
      </c>
      <c r="AE124" s="46">
        <v>2.34</v>
      </c>
      <c r="AF124" s="22">
        <f t="shared" si="120"/>
        <v>4</v>
      </c>
      <c r="AG124" s="11" t="str">
        <f t="shared" si="121"/>
        <v>6</v>
      </c>
      <c r="AH124" s="11" t="str">
        <f t="shared" si="122"/>
        <v>1</v>
      </c>
      <c r="AI124" s="11" t="str">
        <f t="shared" si="123"/>
        <v>3</v>
      </c>
      <c r="AJ124" s="11" t="str">
        <f t="shared" si="124"/>
        <v>6</v>
      </c>
    </row>
    <row r="125" spans="1:36" ht="16.5">
      <c r="A125" s="58"/>
      <c r="B125" s="61"/>
      <c r="C125" s="36">
        <v>43931</v>
      </c>
      <c r="D125" s="33">
        <v>7.3</v>
      </c>
      <c r="E125" s="33">
        <v>8.5</v>
      </c>
      <c r="F125" s="33">
        <v>5.3</v>
      </c>
      <c r="G125" s="34">
        <v>0.45</v>
      </c>
      <c r="H125" s="22">
        <f t="shared" si="125"/>
        <v>2.75</v>
      </c>
      <c r="I125" s="11" t="str">
        <f t="shared" si="126"/>
        <v>6</v>
      </c>
      <c r="J125" s="11" t="str">
        <f t="shared" si="127"/>
        <v>1</v>
      </c>
      <c r="K125" s="11" t="str">
        <f t="shared" si="128"/>
        <v>3</v>
      </c>
      <c r="L125" s="11" t="str">
        <f t="shared" si="129"/>
        <v>1</v>
      </c>
      <c r="M125" s="58"/>
      <c r="N125" s="61"/>
      <c r="O125" s="36">
        <v>43931</v>
      </c>
      <c r="P125" s="48" t="s">
        <v>40</v>
      </c>
      <c r="Q125" s="48" t="s">
        <v>40</v>
      </c>
      <c r="R125" s="48" t="s">
        <v>40</v>
      </c>
      <c r="S125" s="48" t="s">
        <v>40</v>
      </c>
      <c r="T125" s="22" t="s">
        <v>40</v>
      </c>
      <c r="U125" s="11" t="s">
        <v>40</v>
      </c>
      <c r="V125" s="11" t="s">
        <v>40</v>
      </c>
      <c r="W125" s="11" t="s">
        <v>40</v>
      </c>
      <c r="X125" s="11" t="s">
        <v>40</v>
      </c>
      <c r="Y125" s="58"/>
      <c r="Z125" s="61"/>
      <c r="AA125" s="36">
        <v>43931</v>
      </c>
      <c r="AB125" s="33">
        <v>6.8</v>
      </c>
      <c r="AC125" s="33">
        <v>9.8</v>
      </c>
      <c r="AD125" s="33">
        <v>5.9</v>
      </c>
      <c r="AE125" s="34">
        <v>5.62</v>
      </c>
      <c r="AF125" s="22">
        <f t="shared" si="120"/>
        <v>5</v>
      </c>
      <c r="AG125" s="11" t="str">
        <f t="shared" si="121"/>
        <v>6</v>
      </c>
      <c r="AH125" s="11" t="str">
        <f t="shared" si="122"/>
        <v>1</v>
      </c>
      <c r="AI125" s="11" t="str">
        <f t="shared" si="123"/>
        <v>3</v>
      </c>
      <c r="AJ125" s="11" t="str">
        <f t="shared" si="124"/>
        <v>10</v>
      </c>
    </row>
    <row r="126" spans="1:36" ht="16.5">
      <c r="A126" s="58"/>
      <c r="B126" s="61"/>
      <c r="C126" s="47">
        <v>43966</v>
      </c>
      <c r="D126" s="48">
        <v>9.1</v>
      </c>
      <c r="E126" s="48">
        <v>9.9</v>
      </c>
      <c r="F126" s="45">
        <v>3.2</v>
      </c>
      <c r="G126" s="49">
        <v>2.44</v>
      </c>
      <c r="H126" s="22">
        <f t="shared" si="125"/>
        <v>4.75</v>
      </c>
      <c r="I126" s="11" t="str">
        <f t="shared" si="126"/>
        <v>6</v>
      </c>
      <c r="J126" s="11" t="str">
        <f t="shared" si="127"/>
        <v>1</v>
      </c>
      <c r="K126" s="11" t="str">
        <f t="shared" si="128"/>
        <v>6</v>
      </c>
      <c r="L126" s="11" t="str">
        <f t="shared" si="129"/>
        <v>6</v>
      </c>
      <c r="M126" s="58"/>
      <c r="N126" s="61"/>
      <c r="O126" s="47">
        <v>43966</v>
      </c>
      <c r="P126" s="48" t="s">
        <v>40</v>
      </c>
      <c r="Q126" s="48" t="s">
        <v>40</v>
      </c>
      <c r="R126" s="48" t="s">
        <v>40</v>
      </c>
      <c r="S126" s="48" t="s">
        <v>40</v>
      </c>
      <c r="T126" s="22" t="s">
        <v>40</v>
      </c>
      <c r="U126" s="11" t="s">
        <v>40</v>
      </c>
      <c r="V126" s="11" t="s">
        <v>40</v>
      </c>
      <c r="W126" s="11" t="s">
        <v>40</v>
      </c>
      <c r="X126" s="11" t="s">
        <v>40</v>
      </c>
      <c r="Y126" s="58"/>
      <c r="Z126" s="61"/>
      <c r="AA126" s="47">
        <v>43966</v>
      </c>
      <c r="AB126" s="48">
        <v>7.4</v>
      </c>
      <c r="AC126" s="48">
        <v>13.6</v>
      </c>
      <c r="AD126" s="45">
        <v>6.1</v>
      </c>
      <c r="AE126" s="49">
        <v>1.8</v>
      </c>
      <c r="AF126" s="22">
        <f t="shared" si="120"/>
        <v>4</v>
      </c>
      <c r="AG126" s="11" t="str">
        <f t="shared" si="121"/>
        <v>6</v>
      </c>
      <c r="AH126" s="11" t="str">
        <f t="shared" si="122"/>
        <v>1</v>
      </c>
      <c r="AI126" s="11" t="str">
        <f t="shared" si="123"/>
        <v>3</v>
      </c>
      <c r="AJ126" s="11" t="str">
        <f t="shared" si="124"/>
        <v>6</v>
      </c>
    </row>
    <row r="127" spans="1:36" ht="16.5">
      <c r="A127" s="58"/>
      <c r="B127" s="61"/>
      <c r="C127" s="28">
        <v>43987</v>
      </c>
      <c r="D127" s="21">
        <v>8.2</v>
      </c>
      <c r="E127" s="21">
        <v>9.9</v>
      </c>
      <c r="F127" s="21">
        <v>4.8</v>
      </c>
      <c r="G127" s="21">
        <v>2.97</v>
      </c>
      <c r="H127" s="22">
        <f t="shared" si="125"/>
        <v>4</v>
      </c>
      <c r="I127" s="11" t="str">
        <f t="shared" si="126"/>
        <v>6</v>
      </c>
      <c r="J127" s="11" t="str">
        <f t="shared" si="127"/>
        <v>1</v>
      </c>
      <c r="K127" s="11" t="str">
        <f t="shared" si="128"/>
        <v>3</v>
      </c>
      <c r="L127" s="11" t="str">
        <f t="shared" si="129"/>
        <v>6</v>
      </c>
      <c r="M127" s="58"/>
      <c r="N127" s="61"/>
      <c r="O127" s="28">
        <v>43987</v>
      </c>
      <c r="P127" s="48" t="s">
        <v>40</v>
      </c>
      <c r="Q127" s="48" t="s">
        <v>40</v>
      </c>
      <c r="R127" s="48" t="s">
        <v>40</v>
      </c>
      <c r="S127" s="48" t="s">
        <v>40</v>
      </c>
      <c r="T127" s="22" t="s">
        <v>40</v>
      </c>
      <c r="U127" s="11" t="s">
        <v>40</v>
      </c>
      <c r="V127" s="11" t="s">
        <v>40</v>
      </c>
      <c r="W127" s="11" t="s">
        <v>40</v>
      </c>
      <c r="X127" s="11" t="s">
        <v>40</v>
      </c>
      <c r="Y127" s="58"/>
      <c r="Z127" s="61"/>
      <c r="AA127" s="28">
        <v>43987</v>
      </c>
      <c r="AB127" s="21">
        <v>7.6</v>
      </c>
      <c r="AC127" s="21">
        <v>10.2</v>
      </c>
      <c r="AD127" s="21">
        <v>8.7</v>
      </c>
      <c r="AE127" s="21">
        <v>2.09</v>
      </c>
      <c r="AF127" s="22">
        <f t="shared" si="120"/>
        <v>3.5</v>
      </c>
      <c r="AG127" s="11" t="str">
        <f t="shared" si="121"/>
        <v>6</v>
      </c>
      <c r="AH127" s="11" t="str">
        <f t="shared" si="122"/>
        <v>1</v>
      </c>
      <c r="AI127" s="11" t="str">
        <f t="shared" si="123"/>
        <v>1</v>
      </c>
      <c r="AJ127" s="11" t="str">
        <f t="shared" si="124"/>
        <v>6</v>
      </c>
    </row>
    <row r="128" spans="1:36" ht="16.5">
      <c r="A128" s="58"/>
      <c r="B128" s="61"/>
      <c r="C128" s="2">
        <v>44022</v>
      </c>
      <c r="D128" s="50">
        <v>7.7</v>
      </c>
      <c r="E128" s="50">
        <v>2.5</v>
      </c>
      <c r="F128" s="50">
        <v>3.6</v>
      </c>
      <c r="G128" s="51">
        <v>1.29</v>
      </c>
      <c r="H128" s="22">
        <f t="shared" si="125"/>
        <v>4.75</v>
      </c>
      <c r="I128" s="11" t="str">
        <f t="shared" si="126"/>
        <v>6</v>
      </c>
      <c r="J128" s="11" t="str">
        <f t="shared" si="127"/>
        <v>1</v>
      </c>
      <c r="K128" s="11" t="str">
        <f t="shared" si="128"/>
        <v>6</v>
      </c>
      <c r="L128" s="11" t="str">
        <f t="shared" si="129"/>
        <v>6</v>
      </c>
      <c r="M128" s="58"/>
      <c r="N128" s="61"/>
      <c r="O128" s="2">
        <v>44022</v>
      </c>
      <c r="P128" s="48" t="s">
        <v>40</v>
      </c>
      <c r="Q128" s="48" t="s">
        <v>40</v>
      </c>
      <c r="R128" s="48" t="s">
        <v>40</v>
      </c>
      <c r="S128" s="48" t="s">
        <v>40</v>
      </c>
      <c r="T128" s="22" t="s">
        <v>40</v>
      </c>
      <c r="U128" s="11" t="s">
        <v>40</v>
      </c>
      <c r="V128" s="11" t="s">
        <v>40</v>
      </c>
      <c r="W128" s="11" t="s">
        <v>40</v>
      </c>
      <c r="X128" s="11" t="s">
        <v>40</v>
      </c>
      <c r="Y128" s="58"/>
      <c r="Z128" s="61"/>
      <c r="AA128" s="2">
        <v>44022</v>
      </c>
      <c r="AB128" s="50">
        <v>8.9</v>
      </c>
      <c r="AC128" s="50">
        <v>6.6</v>
      </c>
      <c r="AD128" s="50">
        <v>10.4</v>
      </c>
      <c r="AE128" s="51">
        <v>0.6</v>
      </c>
      <c r="AF128" s="22">
        <f t="shared" si="120"/>
        <v>2.75</v>
      </c>
      <c r="AG128" s="11" t="str">
        <f t="shared" si="121"/>
        <v>6</v>
      </c>
      <c r="AH128" s="11" t="str">
        <f t="shared" si="122"/>
        <v>1</v>
      </c>
      <c r="AI128" s="11" t="str">
        <f t="shared" si="123"/>
        <v>1</v>
      </c>
      <c r="AJ128" s="11" t="str">
        <f t="shared" si="124"/>
        <v>3</v>
      </c>
    </row>
    <row r="129" spans="1:36" ht="16.5">
      <c r="A129" s="58"/>
      <c r="B129" s="61"/>
      <c r="C129" s="35">
        <v>44050</v>
      </c>
      <c r="D129" s="21">
        <v>12.9</v>
      </c>
      <c r="E129" s="21">
        <v>6.2</v>
      </c>
      <c r="F129" s="21">
        <v>3.6</v>
      </c>
      <c r="G129" s="21">
        <v>1.16</v>
      </c>
      <c r="H129" s="22">
        <f t="shared" si="125"/>
        <v>4.75</v>
      </c>
      <c r="I129" s="11" t="str">
        <f t="shared" si="126"/>
        <v>6</v>
      </c>
      <c r="J129" s="11" t="str">
        <f t="shared" si="127"/>
        <v>1</v>
      </c>
      <c r="K129" s="11" t="str">
        <f t="shared" si="128"/>
        <v>6</v>
      </c>
      <c r="L129" s="11" t="str">
        <f t="shared" si="129"/>
        <v>6</v>
      </c>
      <c r="M129" s="58"/>
      <c r="N129" s="61"/>
      <c r="O129" s="35">
        <v>44050</v>
      </c>
      <c r="P129" s="48" t="s">
        <v>40</v>
      </c>
      <c r="Q129" s="48" t="s">
        <v>40</v>
      </c>
      <c r="R129" s="48" t="s">
        <v>40</v>
      </c>
      <c r="S129" s="48" t="s">
        <v>40</v>
      </c>
      <c r="T129" s="22" t="s">
        <v>40</v>
      </c>
      <c r="U129" s="11" t="s">
        <v>40</v>
      </c>
      <c r="V129" s="11" t="s">
        <v>40</v>
      </c>
      <c r="W129" s="11" t="s">
        <v>40</v>
      </c>
      <c r="X129" s="11" t="s">
        <v>40</v>
      </c>
      <c r="Y129" s="58"/>
      <c r="Z129" s="61"/>
      <c r="AA129" s="35">
        <v>44050</v>
      </c>
      <c r="AB129" s="21">
        <v>13.4</v>
      </c>
      <c r="AC129" s="21">
        <v>9.6</v>
      </c>
      <c r="AD129" s="21">
        <v>6</v>
      </c>
      <c r="AE129" s="21">
        <v>1.8</v>
      </c>
      <c r="AF129" s="22">
        <f t="shared" si="120"/>
        <v>4</v>
      </c>
      <c r="AG129" s="11" t="str">
        <f t="shared" si="121"/>
        <v>6</v>
      </c>
      <c r="AH129" s="11" t="str">
        <f t="shared" si="122"/>
        <v>1</v>
      </c>
      <c r="AI129" s="11" t="str">
        <f t="shared" si="123"/>
        <v>3</v>
      </c>
      <c r="AJ129" s="11" t="str">
        <f t="shared" si="124"/>
        <v>6</v>
      </c>
    </row>
    <row r="130" spans="1:36" ht="16.5">
      <c r="A130" s="58"/>
      <c r="B130" s="61"/>
      <c r="C130" s="36">
        <v>44078</v>
      </c>
      <c r="D130" s="21">
        <v>19.6</v>
      </c>
      <c r="E130" s="21">
        <v>7.6</v>
      </c>
      <c r="F130" s="21">
        <v>6.5</v>
      </c>
      <c r="G130" s="21">
        <v>0.61</v>
      </c>
      <c r="H130" s="22">
        <f t="shared" si="125"/>
        <v>3.75</v>
      </c>
      <c r="I130" s="11" t="str">
        <f t="shared" si="126"/>
        <v>10</v>
      </c>
      <c r="J130" s="11" t="str">
        <f t="shared" si="127"/>
        <v>1</v>
      </c>
      <c r="K130" s="11" t="str">
        <f t="shared" si="128"/>
        <v>1</v>
      </c>
      <c r="L130" s="11" t="str">
        <f t="shared" si="129"/>
        <v>3</v>
      </c>
      <c r="M130" s="58"/>
      <c r="N130" s="61"/>
      <c r="O130" s="36">
        <v>44078</v>
      </c>
      <c r="P130" s="48" t="s">
        <v>40</v>
      </c>
      <c r="Q130" s="48" t="s">
        <v>40</v>
      </c>
      <c r="R130" s="48" t="s">
        <v>40</v>
      </c>
      <c r="S130" s="48" t="s">
        <v>40</v>
      </c>
      <c r="T130" s="22" t="s">
        <v>40</v>
      </c>
      <c r="U130" s="11" t="s">
        <v>40</v>
      </c>
      <c r="V130" s="11" t="s">
        <v>40</v>
      </c>
      <c r="W130" s="11" t="s">
        <v>40</v>
      </c>
      <c r="X130" s="11" t="s">
        <v>40</v>
      </c>
      <c r="Y130" s="58"/>
      <c r="Z130" s="61"/>
      <c r="AA130" s="36">
        <v>44078</v>
      </c>
      <c r="AB130" s="21">
        <v>17.7</v>
      </c>
      <c r="AC130" s="21">
        <v>7.4</v>
      </c>
      <c r="AD130" s="21">
        <v>11.6</v>
      </c>
      <c r="AE130" s="21">
        <v>0.7</v>
      </c>
      <c r="AF130" s="22">
        <f t="shared" si="120"/>
        <v>3.75</v>
      </c>
      <c r="AG130" s="11" t="str">
        <f t="shared" si="121"/>
        <v>10</v>
      </c>
      <c r="AH130" s="11" t="str">
        <f t="shared" si="122"/>
        <v>1</v>
      </c>
      <c r="AI130" s="11" t="str">
        <f t="shared" si="123"/>
        <v>1</v>
      </c>
      <c r="AJ130" s="11" t="str">
        <f t="shared" si="124"/>
        <v>3</v>
      </c>
    </row>
    <row r="131" spans="1:36" ht="16.5">
      <c r="A131" s="58"/>
      <c r="B131" s="61"/>
      <c r="C131" s="36">
        <v>44123</v>
      </c>
      <c r="D131" s="21">
        <v>10.6</v>
      </c>
      <c r="E131" s="21">
        <v>6.5</v>
      </c>
      <c r="F131" s="21">
        <v>5.5</v>
      </c>
      <c r="G131" s="21">
        <v>1.31</v>
      </c>
      <c r="H131" s="22">
        <f t="shared" si="125"/>
        <v>4</v>
      </c>
      <c r="I131" s="11" t="str">
        <f t="shared" si="126"/>
        <v>6</v>
      </c>
      <c r="J131" s="11" t="str">
        <f t="shared" si="127"/>
        <v>1</v>
      </c>
      <c r="K131" s="11" t="str">
        <f t="shared" si="128"/>
        <v>3</v>
      </c>
      <c r="L131" s="11" t="str">
        <f t="shared" si="129"/>
        <v>6</v>
      </c>
      <c r="M131" s="58"/>
      <c r="N131" s="61"/>
      <c r="O131" s="36">
        <v>44123</v>
      </c>
      <c r="P131" s="48" t="s">
        <v>40</v>
      </c>
      <c r="Q131" s="48" t="s">
        <v>40</v>
      </c>
      <c r="R131" s="48" t="s">
        <v>40</v>
      </c>
      <c r="S131" s="48" t="s">
        <v>40</v>
      </c>
      <c r="T131" s="22" t="s">
        <v>40</v>
      </c>
      <c r="U131" s="11" t="s">
        <v>40</v>
      </c>
      <c r="V131" s="11" t="s">
        <v>40</v>
      </c>
      <c r="W131" s="11" t="s">
        <v>40</v>
      </c>
      <c r="X131" s="11" t="s">
        <v>40</v>
      </c>
      <c r="Y131" s="58"/>
      <c r="Z131" s="61"/>
      <c r="AA131" s="36">
        <v>44123</v>
      </c>
      <c r="AB131" s="21">
        <v>10.2</v>
      </c>
      <c r="AC131" s="21">
        <v>2.7</v>
      </c>
      <c r="AD131" s="21">
        <v>5.5</v>
      </c>
      <c r="AE131" s="21">
        <v>1.28</v>
      </c>
      <c r="AF131" s="22">
        <f t="shared" si="120"/>
        <v>4</v>
      </c>
      <c r="AG131" s="11" t="str">
        <f t="shared" si="121"/>
        <v>6</v>
      </c>
      <c r="AH131" s="11" t="str">
        <f t="shared" si="122"/>
        <v>1</v>
      </c>
      <c r="AI131" s="11" t="str">
        <f t="shared" si="123"/>
        <v>3</v>
      </c>
      <c r="AJ131" s="11" t="str">
        <f t="shared" si="124"/>
        <v>6</v>
      </c>
    </row>
    <row r="132" spans="1:36" ht="16.5">
      <c r="A132" s="58"/>
      <c r="B132" s="61"/>
      <c r="C132" s="36">
        <v>44148</v>
      </c>
      <c r="D132" s="21">
        <v>63.3</v>
      </c>
      <c r="E132" s="21">
        <v>2.7</v>
      </c>
      <c r="F132" s="21">
        <v>4.3</v>
      </c>
      <c r="G132" s="21">
        <v>1.88</v>
      </c>
      <c r="H132" s="22">
        <f t="shared" si="125"/>
        <v>5.75</v>
      </c>
      <c r="I132" s="11" t="str">
        <f t="shared" si="126"/>
        <v>10</v>
      </c>
      <c r="J132" s="11" t="str">
        <f t="shared" si="127"/>
        <v>1</v>
      </c>
      <c r="K132" s="11" t="str">
        <f t="shared" si="128"/>
        <v>6</v>
      </c>
      <c r="L132" s="11" t="str">
        <f t="shared" si="129"/>
        <v>6</v>
      </c>
      <c r="M132" s="58"/>
      <c r="N132" s="61"/>
      <c r="O132" s="36">
        <v>44148</v>
      </c>
      <c r="P132" s="48" t="s">
        <v>40</v>
      </c>
      <c r="Q132" s="48" t="s">
        <v>40</v>
      </c>
      <c r="R132" s="48" t="s">
        <v>40</v>
      </c>
      <c r="S132" s="48" t="s">
        <v>40</v>
      </c>
      <c r="T132" s="22" t="s">
        <v>40</v>
      </c>
      <c r="U132" s="11" t="s">
        <v>40</v>
      </c>
      <c r="V132" s="11" t="s">
        <v>40</v>
      </c>
      <c r="W132" s="11" t="s">
        <v>40</v>
      </c>
      <c r="X132" s="11" t="s">
        <v>40</v>
      </c>
      <c r="Y132" s="58"/>
      <c r="Z132" s="61"/>
      <c r="AA132" s="36">
        <v>44148</v>
      </c>
      <c r="AB132" s="21">
        <v>28.8</v>
      </c>
      <c r="AC132" s="21">
        <v>14.7</v>
      </c>
      <c r="AD132" s="21">
        <v>3.7</v>
      </c>
      <c r="AE132" s="21">
        <v>0.96</v>
      </c>
      <c r="AF132" s="22">
        <f t="shared" si="120"/>
        <v>5</v>
      </c>
      <c r="AG132" s="11" t="str">
        <f t="shared" si="121"/>
        <v>10</v>
      </c>
      <c r="AH132" s="11" t="str">
        <f t="shared" si="122"/>
        <v>1</v>
      </c>
      <c r="AI132" s="11" t="str">
        <f t="shared" si="123"/>
        <v>6</v>
      </c>
      <c r="AJ132" s="11" t="str">
        <f t="shared" si="124"/>
        <v>3</v>
      </c>
    </row>
    <row r="133" spans="1:36" ht="17.25" thickBot="1">
      <c r="A133" s="59"/>
      <c r="B133" s="62"/>
      <c r="C133" s="38">
        <v>44172</v>
      </c>
      <c r="D133" s="39">
        <v>14.9</v>
      </c>
      <c r="E133" s="39">
        <v>37</v>
      </c>
      <c r="F133" s="39">
        <v>3.8</v>
      </c>
      <c r="G133" s="39">
        <v>0.67</v>
      </c>
      <c r="H133" s="40">
        <f t="shared" si="125"/>
        <v>4.5</v>
      </c>
      <c r="I133" s="41" t="str">
        <f t="shared" si="126"/>
        <v>6</v>
      </c>
      <c r="J133" s="41" t="str">
        <f t="shared" si="127"/>
        <v>3</v>
      </c>
      <c r="K133" s="41" t="str">
        <f t="shared" si="128"/>
        <v>6</v>
      </c>
      <c r="L133" s="41" t="str">
        <f t="shared" si="129"/>
        <v>3</v>
      </c>
      <c r="M133" s="59"/>
      <c r="N133" s="62"/>
      <c r="O133" s="38">
        <v>44172</v>
      </c>
      <c r="P133" s="48" t="s">
        <v>40</v>
      </c>
      <c r="Q133" s="48" t="s">
        <v>40</v>
      </c>
      <c r="R133" s="48" t="s">
        <v>40</v>
      </c>
      <c r="S133" s="48" t="s">
        <v>40</v>
      </c>
      <c r="T133" s="22" t="s">
        <v>40</v>
      </c>
      <c r="U133" s="11" t="s">
        <v>40</v>
      </c>
      <c r="V133" s="11" t="s">
        <v>40</v>
      </c>
      <c r="W133" s="11" t="s">
        <v>40</v>
      </c>
      <c r="X133" s="11" t="s">
        <v>40</v>
      </c>
      <c r="Y133" s="59"/>
      <c r="Z133" s="62"/>
      <c r="AA133" s="38">
        <v>44172</v>
      </c>
      <c r="AB133" s="39">
        <v>14.8</v>
      </c>
      <c r="AC133" s="39">
        <v>18.1</v>
      </c>
      <c r="AD133" s="39">
        <v>2.2</v>
      </c>
      <c r="AE133" s="39">
        <v>1.71</v>
      </c>
      <c r="AF133" s="40">
        <f t="shared" si="120"/>
        <v>4.75</v>
      </c>
      <c r="AG133" s="41" t="str">
        <f t="shared" si="121"/>
        <v>6</v>
      </c>
      <c r="AH133" s="41" t="str">
        <f t="shared" si="122"/>
        <v>1</v>
      </c>
      <c r="AI133" s="41" t="str">
        <f t="shared" si="123"/>
        <v>6</v>
      </c>
      <c r="AJ133" s="41" t="str">
        <f t="shared" si="124"/>
        <v>6</v>
      </c>
    </row>
    <row r="134" spans="1:36" ht="18" thickBot="1" thickTop="1">
      <c r="A134" s="15" t="s">
        <v>39</v>
      </c>
      <c r="B134" s="16"/>
      <c r="C134" s="42" t="s">
        <v>1</v>
      </c>
      <c r="D134" s="26">
        <f>AVERAGE(D122:D133)</f>
        <v>14.600000000000001</v>
      </c>
      <c r="E134" s="26">
        <f>AVERAGE(E122:E133)</f>
        <v>39.23333333333333</v>
      </c>
      <c r="F134" s="26">
        <f>AVERAGE(F122:F133)</f>
        <v>4.7749999999999995</v>
      </c>
      <c r="G134" s="26">
        <f>AVERAGE(G122:G133)</f>
        <v>1.2675000000000003</v>
      </c>
      <c r="H134" s="43" t="str">
        <f>IF(D134&lt;3,"1",IF(D134&lt;5,"3",IF(D134&lt;=15,"6",IF(D134&gt;15,"10"))))</f>
        <v>6</v>
      </c>
      <c r="I134" s="44" t="str">
        <f>IF(E134&lt;20,"1",IF(E134&lt;=49,"3",IF(E134&lt;=100,"6",IF(E134&gt;100,"10"))))</f>
        <v>3</v>
      </c>
      <c r="J134" s="44" t="str">
        <f>IF(F134&gt;6.5,"1",IF(F134&gt;=4.6,"3",IF(F134&gt;=2,"6",IF(F134&gt;=0,"10"))))</f>
        <v>3</v>
      </c>
      <c r="K134" s="44" t="str">
        <f>IF(G134&lt;0.5,"1",IF(G134&lt;1,"3",IF(G134&lt;=3,"6",IF(G134&gt;=3,"10"))))</f>
        <v>6</v>
      </c>
      <c r="L134" s="26" t="str">
        <f>IF(G134&lt;0.5,"1",IF(G134&lt;1,"3",IF(G134&lt;=3,"6",IF(G134&gt;=3,"10"))))</f>
        <v>6</v>
      </c>
      <c r="M134" s="15" t="s">
        <v>39</v>
      </c>
      <c r="N134" s="16"/>
      <c r="O134" s="42" t="s">
        <v>1</v>
      </c>
      <c r="P134" s="26">
        <f>AVERAGE(P122:P133)</f>
        <v>4.5</v>
      </c>
      <c r="Q134" s="26">
        <f>AVERAGE(Q122:Q133)</f>
        <v>104</v>
      </c>
      <c r="R134" s="26">
        <f>AVERAGE(R122:R133)</f>
        <v>5.5</v>
      </c>
      <c r="S134" s="26">
        <f>AVERAGE(S122:S133)</f>
        <v>1.28</v>
      </c>
      <c r="T134" s="43" t="str">
        <f>IF(P134&lt;3,"1",IF(P134&lt;5,"3",IF(P134&lt;=15,"6",IF(P134&gt;15,"10"))))</f>
        <v>3</v>
      </c>
      <c r="U134" s="44" t="str">
        <f>IF(Q134&lt;20,"1",IF(Q134&lt;=49,"3",IF(Q134&lt;=100,"6",IF(Q134&gt;100,"10"))))</f>
        <v>10</v>
      </c>
      <c r="V134" s="44" t="str">
        <f>IF(R134&gt;6.5,"1",IF(R134&gt;=4.6,"3",IF(R134&gt;=2,"6",IF(R134&gt;=0,"10"))))</f>
        <v>3</v>
      </c>
      <c r="W134" s="44" t="str">
        <f>IF(S134&lt;0.5,"1",IF(S134&lt;1,"3",IF(S134&lt;=3,"6",IF(S134&gt;=3,"10"))))</f>
        <v>6</v>
      </c>
      <c r="X134" s="26" t="str">
        <f>IF(S134&lt;0.5,"1",IF(S134&lt;1,"3",IF(S134&lt;=3,"6",IF(S134&gt;=3,"10"))))</f>
        <v>6</v>
      </c>
      <c r="Y134" s="15" t="s">
        <v>39</v>
      </c>
      <c r="Z134" s="16"/>
      <c r="AA134" s="42" t="s">
        <v>1</v>
      </c>
      <c r="AB134" s="26">
        <f>AVERAGE(AB122:AB133)</f>
        <v>12.516666666666667</v>
      </c>
      <c r="AC134" s="26">
        <f>AVERAGE(AC122:AC133)</f>
        <v>15.274999999999999</v>
      </c>
      <c r="AD134" s="26">
        <f>AVERAGE(AD122:AD133)</f>
        <v>6.383333333333334</v>
      </c>
      <c r="AE134" s="26">
        <f>AVERAGE(AE122:AE133)</f>
        <v>1.8633333333333335</v>
      </c>
      <c r="AF134" s="43" t="str">
        <f>IF(AB134&lt;3,"1",IF(AB134&lt;5,"3",IF(AB134&lt;=15,"6",IF(AB134&gt;15,"10"))))</f>
        <v>6</v>
      </c>
      <c r="AG134" s="44" t="str">
        <f>IF(AC134&lt;20,"1",IF(AC134&lt;=49,"3",IF(AC134&lt;=100,"6",IF(AC134&gt;100,"10"))))</f>
        <v>1</v>
      </c>
      <c r="AH134" s="44" t="str">
        <f>IF(AD134&gt;6.5,"1",IF(AD134&gt;=4.6,"3",IF(AD134&gt;=2,"6",IF(AD134&gt;=0,"10"))))</f>
        <v>3</v>
      </c>
      <c r="AI134" s="44" t="str">
        <f>IF(AE134&lt;0.5,"1",IF(AE134&lt;1,"3",IF(AE134&lt;=3,"6",IF(AE134&gt;=3,"10"))))</f>
        <v>6</v>
      </c>
      <c r="AJ134" s="26" t="str">
        <f>IF(AE134&lt;0.5,"1",IF(AE134&lt;1,"3",IF(AE134&lt;=3,"6",IF(AE134&gt;=3,"10"))))</f>
        <v>6</v>
      </c>
    </row>
    <row r="135" spans="1:36" ht="17.25" thickTop="1">
      <c r="A135" s="57" t="s">
        <v>41</v>
      </c>
      <c r="B135" s="60"/>
      <c r="C135" s="28">
        <v>44209</v>
      </c>
      <c r="D135" s="29">
        <v>14.9</v>
      </c>
      <c r="E135" s="29">
        <v>47</v>
      </c>
      <c r="F135" s="29">
        <v>6.9</v>
      </c>
      <c r="G135" s="29">
        <v>0.99</v>
      </c>
      <c r="H135" s="22">
        <f>(I135+J135+K135+L135)/4</f>
        <v>3.25</v>
      </c>
      <c r="I135" s="11" t="str">
        <f>IF(D135&lt;=3,"1",IF(D135&lt;5,"3",IF(D135&lt;=15,"6",IF(D135&gt;15,"10"))))</f>
        <v>6</v>
      </c>
      <c r="J135" s="11" t="str">
        <f>IF(E135&lt;=20,"1",IF(E135&lt;=49.9,"3",IF(E135&lt;=100,"6",IF(E135&gt;100,"10"))))</f>
        <v>3</v>
      </c>
      <c r="K135" s="11" t="str">
        <f>IF(F135&gt;=6.5,"1",IF(F135&gt;=4.6,"3",IF(F135&gt;=2,"6",IF(F135&gt;=0,"10"))))</f>
        <v>1</v>
      </c>
      <c r="L135" s="11" t="str">
        <f>IF(G135&lt;=0.5,"1",IF(G135&lt;1,"3",IF(G135&lt;=3,"6",IF(G135&gt;=3,"10"))))</f>
        <v>3</v>
      </c>
      <c r="M135" s="57" t="s">
        <v>41</v>
      </c>
      <c r="N135" s="60"/>
      <c r="O135" s="28">
        <v>44209</v>
      </c>
      <c r="P135" s="48" t="s">
        <v>40</v>
      </c>
      <c r="Q135" s="48" t="s">
        <v>40</v>
      </c>
      <c r="R135" s="48" t="s">
        <v>40</v>
      </c>
      <c r="S135" s="48" t="s">
        <v>40</v>
      </c>
      <c r="T135" s="22" t="s">
        <v>40</v>
      </c>
      <c r="U135" s="11" t="s">
        <v>40</v>
      </c>
      <c r="V135" s="11" t="s">
        <v>40</v>
      </c>
      <c r="W135" s="11" t="s">
        <v>40</v>
      </c>
      <c r="X135" s="11" t="s">
        <v>40</v>
      </c>
      <c r="Y135" s="57" t="s">
        <v>41</v>
      </c>
      <c r="Z135" s="60"/>
      <c r="AA135" s="28">
        <v>44209</v>
      </c>
      <c r="AB135" s="29">
        <v>15.3</v>
      </c>
      <c r="AC135" s="29">
        <v>16.2</v>
      </c>
      <c r="AD135" s="29">
        <v>6.6</v>
      </c>
      <c r="AE135" s="29">
        <v>3.3</v>
      </c>
      <c r="AF135" s="22">
        <f aca="true" t="shared" si="130" ref="AF135:AF146">(AG135+AH135+AI135+AJ135)/4</f>
        <v>5.5</v>
      </c>
      <c r="AG135" s="11" t="str">
        <f aca="true" t="shared" si="131" ref="AG135:AG146">IF(AB135&lt;=3,"1",IF(AB135&lt;5,"3",IF(AB135&lt;=15,"6",IF(AB135&gt;15,"10"))))</f>
        <v>10</v>
      </c>
      <c r="AH135" s="11" t="str">
        <f aca="true" t="shared" si="132" ref="AH135:AH146">IF(AC135&lt;=20,"1",IF(AC135&lt;=49.9,"3",IF(AC135&lt;=100,"6",IF(AC135&gt;100,"10"))))</f>
        <v>1</v>
      </c>
      <c r="AI135" s="11" t="str">
        <f aca="true" t="shared" si="133" ref="AI135:AI146">IF(AD135&gt;=6.5,"1",IF(AD135&gt;=4.6,"3",IF(AD135&gt;=2,"6",IF(AD135&gt;=0,"10"))))</f>
        <v>1</v>
      </c>
      <c r="AJ135" s="11" t="str">
        <f aca="true" t="shared" si="134" ref="AJ135:AJ146">IF(AE135&lt;=0.5,"1",IF(AE135&lt;1,"3",IF(AE135&lt;=3,"6",IF(AE135&gt;=3,"10"))))</f>
        <v>10</v>
      </c>
    </row>
    <row r="136" spans="1:36" ht="16.5">
      <c r="A136" s="58"/>
      <c r="B136" s="61"/>
      <c r="C136" s="36">
        <v>44231</v>
      </c>
      <c r="D136" s="37">
        <v>12.5</v>
      </c>
      <c r="E136" s="37">
        <v>19.1</v>
      </c>
      <c r="F136" s="37">
        <v>5.5</v>
      </c>
      <c r="G136" s="37">
        <v>0.61</v>
      </c>
      <c r="H136" s="22">
        <f>(I136+J136+K136+L136)/4</f>
        <v>3.25</v>
      </c>
      <c r="I136" s="11" t="str">
        <f>IF(D136&lt;=3,"1",IF(D136&lt;5,"3",IF(D136&lt;=15,"6",IF(D136&gt;15,"10"))))</f>
        <v>6</v>
      </c>
      <c r="J136" s="11" t="str">
        <f>IF(E136&lt;=20,"1",IF(E136&lt;=49.9,"3",IF(E136&lt;=100,"6",IF(E136&gt;100,"10"))))</f>
        <v>1</v>
      </c>
      <c r="K136" s="11" t="str">
        <f>IF(F136&gt;=6.5,"1",IF(F136&gt;=4.6,"3",IF(F136&gt;=2,"6",IF(F136&gt;=0,"10"))))</f>
        <v>3</v>
      </c>
      <c r="L136" s="11" t="str">
        <f>IF(G136&lt;=0.5,"1",IF(G136&lt;1,"3",IF(G136&lt;=3,"6",IF(G136&gt;=3,"10"))))</f>
        <v>3</v>
      </c>
      <c r="M136" s="58"/>
      <c r="N136" s="61"/>
      <c r="O136" s="36">
        <v>44231</v>
      </c>
      <c r="P136" s="48" t="s">
        <v>40</v>
      </c>
      <c r="Q136" s="48" t="s">
        <v>40</v>
      </c>
      <c r="R136" s="48" t="s">
        <v>40</v>
      </c>
      <c r="S136" s="48" t="s">
        <v>40</v>
      </c>
      <c r="T136" s="22" t="s">
        <v>40</v>
      </c>
      <c r="U136" s="11" t="s">
        <v>40</v>
      </c>
      <c r="V136" s="11" t="s">
        <v>40</v>
      </c>
      <c r="W136" s="11" t="s">
        <v>40</v>
      </c>
      <c r="X136" s="11" t="s">
        <v>40</v>
      </c>
      <c r="Y136" s="58"/>
      <c r="Z136" s="61"/>
      <c r="AA136" s="36">
        <v>44231</v>
      </c>
      <c r="AB136" s="37">
        <v>14.3</v>
      </c>
      <c r="AC136" s="37">
        <v>12.1</v>
      </c>
      <c r="AD136" s="37">
        <v>5.4</v>
      </c>
      <c r="AE136" s="37">
        <v>2.59</v>
      </c>
      <c r="AF136" s="22">
        <f t="shared" si="130"/>
        <v>4</v>
      </c>
      <c r="AG136" s="11" t="str">
        <f t="shared" si="131"/>
        <v>6</v>
      </c>
      <c r="AH136" s="11" t="str">
        <f t="shared" si="132"/>
        <v>1</v>
      </c>
      <c r="AI136" s="11" t="str">
        <f t="shared" si="133"/>
        <v>3</v>
      </c>
      <c r="AJ136" s="11" t="str">
        <f t="shared" si="134"/>
        <v>6</v>
      </c>
    </row>
    <row r="137" spans="1:36" ht="16.5">
      <c r="A137" s="58"/>
      <c r="B137" s="61"/>
      <c r="C137" s="36">
        <v>44259</v>
      </c>
      <c r="D137" s="45">
        <v>9.2</v>
      </c>
      <c r="E137" s="45">
        <v>28.6</v>
      </c>
      <c r="F137" s="45">
        <v>2.3</v>
      </c>
      <c r="G137" s="46">
        <v>0.67</v>
      </c>
      <c r="H137" s="22">
        <f aca="true" t="shared" si="135" ref="H137:H146">(I137+J137+K137+L137)/4</f>
        <v>4.5</v>
      </c>
      <c r="I137" s="11" t="str">
        <f aca="true" t="shared" si="136" ref="I137:I146">IF(D137&lt;=3,"1",IF(D137&lt;5,"3",IF(D137&lt;=15,"6",IF(D137&gt;15,"10"))))</f>
        <v>6</v>
      </c>
      <c r="J137" s="11" t="str">
        <f aca="true" t="shared" si="137" ref="J137:J146">IF(E137&lt;=20,"1",IF(E137&lt;=49.9,"3",IF(E137&lt;=100,"6",IF(E137&gt;100,"10"))))</f>
        <v>3</v>
      </c>
      <c r="K137" s="11" t="str">
        <f aca="true" t="shared" si="138" ref="K137:K146">IF(F137&gt;=6.5,"1",IF(F137&gt;=4.6,"3",IF(F137&gt;=2,"6",IF(F137&gt;=0,"10"))))</f>
        <v>6</v>
      </c>
      <c r="L137" s="11" t="str">
        <f aca="true" t="shared" si="139" ref="L137:L146">IF(G137&lt;=0.5,"1",IF(G137&lt;1,"3",IF(G137&lt;=3,"6",IF(G137&gt;=3,"10"))))</f>
        <v>3</v>
      </c>
      <c r="M137" s="58"/>
      <c r="N137" s="61"/>
      <c r="O137" s="36">
        <v>44259</v>
      </c>
      <c r="P137" s="48" t="s">
        <v>40</v>
      </c>
      <c r="Q137" s="48" t="s">
        <v>40</v>
      </c>
      <c r="R137" s="48" t="s">
        <v>40</v>
      </c>
      <c r="S137" s="48" t="s">
        <v>40</v>
      </c>
      <c r="T137" s="22" t="s">
        <v>40</v>
      </c>
      <c r="U137" s="11" t="s">
        <v>40</v>
      </c>
      <c r="V137" s="11" t="s">
        <v>40</v>
      </c>
      <c r="W137" s="11" t="s">
        <v>40</v>
      </c>
      <c r="X137" s="11" t="s">
        <v>40</v>
      </c>
      <c r="Y137" s="58"/>
      <c r="Z137" s="61"/>
      <c r="AA137" s="36">
        <v>44259</v>
      </c>
      <c r="AB137" s="45">
        <v>13</v>
      </c>
      <c r="AC137" s="45">
        <v>7.1</v>
      </c>
      <c r="AD137" s="45">
        <v>2.2</v>
      </c>
      <c r="AE137" s="46">
        <v>0.35</v>
      </c>
      <c r="AF137" s="22">
        <f t="shared" si="130"/>
        <v>3.5</v>
      </c>
      <c r="AG137" s="11" t="str">
        <f t="shared" si="131"/>
        <v>6</v>
      </c>
      <c r="AH137" s="11" t="str">
        <f t="shared" si="132"/>
        <v>1</v>
      </c>
      <c r="AI137" s="11" t="str">
        <f t="shared" si="133"/>
        <v>6</v>
      </c>
      <c r="AJ137" s="11" t="str">
        <f t="shared" si="134"/>
        <v>1</v>
      </c>
    </row>
    <row r="138" spans="1:36" ht="16.5">
      <c r="A138" s="58"/>
      <c r="B138" s="61"/>
      <c r="C138" s="36">
        <v>44292</v>
      </c>
      <c r="D138" s="33">
        <v>54</v>
      </c>
      <c r="E138" s="33">
        <v>23.3</v>
      </c>
      <c r="F138" s="33">
        <v>5</v>
      </c>
      <c r="G138" s="34">
        <v>2.8</v>
      </c>
      <c r="H138" s="22">
        <f t="shared" si="135"/>
        <v>5.5</v>
      </c>
      <c r="I138" s="11" t="str">
        <f t="shared" si="136"/>
        <v>10</v>
      </c>
      <c r="J138" s="11" t="str">
        <f t="shared" si="137"/>
        <v>3</v>
      </c>
      <c r="K138" s="11" t="str">
        <f t="shared" si="138"/>
        <v>3</v>
      </c>
      <c r="L138" s="11" t="str">
        <f t="shared" si="139"/>
        <v>6</v>
      </c>
      <c r="M138" s="58"/>
      <c r="N138" s="61"/>
      <c r="O138" s="36">
        <v>44292</v>
      </c>
      <c r="P138" s="48" t="s">
        <v>40</v>
      </c>
      <c r="Q138" s="48" t="s">
        <v>40</v>
      </c>
      <c r="R138" s="48" t="s">
        <v>40</v>
      </c>
      <c r="S138" s="48" t="s">
        <v>40</v>
      </c>
      <c r="T138" s="22" t="s">
        <v>40</v>
      </c>
      <c r="U138" s="11" t="s">
        <v>40</v>
      </c>
      <c r="V138" s="11" t="s">
        <v>40</v>
      </c>
      <c r="W138" s="11" t="s">
        <v>40</v>
      </c>
      <c r="X138" s="11" t="s">
        <v>40</v>
      </c>
      <c r="Y138" s="58"/>
      <c r="Z138" s="61"/>
      <c r="AA138" s="36">
        <v>44292</v>
      </c>
      <c r="AB138" s="33">
        <v>11.5</v>
      </c>
      <c r="AC138" s="33">
        <v>34.8</v>
      </c>
      <c r="AD138" s="33">
        <v>6.5</v>
      </c>
      <c r="AE138" s="34">
        <v>0.75</v>
      </c>
      <c r="AF138" s="22">
        <f t="shared" si="130"/>
        <v>3.25</v>
      </c>
      <c r="AG138" s="11" t="str">
        <f t="shared" si="131"/>
        <v>6</v>
      </c>
      <c r="AH138" s="11" t="str">
        <f t="shared" si="132"/>
        <v>3</v>
      </c>
      <c r="AI138" s="11" t="str">
        <f t="shared" si="133"/>
        <v>1</v>
      </c>
      <c r="AJ138" s="11" t="str">
        <f t="shared" si="134"/>
        <v>3</v>
      </c>
    </row>
    <row r="139" spans="1:36" ht="16.5">
      <c r="A139" s="58"/>
      <c r="B139" s="61"/>
      <c r="C139" s="47">
        <v>44342</v>
      </c>
      <c r="D139" s="48">
        <v>36.2</v>
      </c>
      <c r="E139" s="48">
        <v>25.6</v>
      </c>
      <c r="F139" s="45">
        <v>5.8</v>
      </c>
      <c r="G139" s="49">
        <v>1.4</v>
      </c>
      <c r="H139" s="22">
        <f t="shared" si="135"/>
        <v>5.5</v>
      </c>
      <c r="I139" s="11" t="str">
        <f t="shared" si="136"/>
        <v>10</v>
      </c>
      <c r="J139" s="11" t="str">
        <f t="shared" si="137"/>
        <v>3</v>
      </c>
      <c r="K139" s="11" t="str">
        <f t="shared" si="138"/>
        <v>3</v>
      </c>
      <c r="L139" s="11" t="str">
        <f t="shared" si="139"/>
        <v>6</v>
      </c>
      <c r="M139" s="58"/>
      <c r="N139" s="61"/>
      <c r="O139" s="47">
        <v>44342</v>
      </c>
      <c r="P139" s="48" t="s">
        <v>40</v>
      </c>
      <c r="Q139" s="48" t="s">
        <v>40</v>
      </c>
      <c r="R139" s="48" t="s">
        <v>40</v>
      </c>
      <c r="S139" s="48" t="s">
        <v>40</v>
      </c>
      <c r="T139" s="22" t="s">
        <v>40</v>
      </c>
      <c r="U139" s="11" t="s">
        <v>40</v>
      </c>
      <c r="V139" s="11" t="s">
        <v>40</v>
      </c>
      <c r="W139" s="11" t="s">
        <v>40</v>
      </c>
      <c r="X139" s="11" t="s">
        <v>40</v>
      </c>
      <c r="Y139" s="58"/>
      <c r="Z139" s="61"/>
      <c r="AA139" s="47">
        <v>44342</v>
      </c>
      <c r="AB139" s="48">
        <v>11.6</v>
      </c>
      <c r="AC139" s="48">
        <v>32</v>
      </c>
      <c r="AD139" s="45">
        <v>6.3</v>
      </c>
      <c r="AE139" s="49">
        <v>1.88</v>
      </c>
      <c r="AF139" s="22">
        <f t="shared" si="130"/>
        <v>4.5</v>
      </c>
      <c r="AG139" s="11" t="str">
        <f t="shared" si="131"/>
        <v>6</v>
      </c>
      <c r="AH139" s="11" t="str">
        <f t="shared" si="132"/>
        <v>3</v>
      </c>
      <c r="AI139" s="11" t="str">
        <f t="shared" si="133"/>
        <v>3</v>
      </c>
      <c r="AJ139" s="11" t="str">
        <f t="shared" si="134"/>
        <v>6</v>
      </c>
    </row>
    <row r="140" spans="1:36" ht="16.5">
      <c r="A140" s="58"/>
      <c r="B140" s="61"/>
      <c r="C140" s="28">
        <v>44376</v>
      </c>
      <c r="D140" s="21">
        <v>9.1</v>
      </c>
      <c r="E140" s="21">
        <v>18.8</v>
      </c>
      <c r="F140" s="21">
        <v>6.8</v>
      </c>
      <c r="G140" s="21">
        <v>0.57</v>
      </c>
      <c r="H140" s="22">
        <f t="shared" si="135"/>
        <v>2.75</v>
      </c>
      <c r="I140" s="11" t="str">
        <f t="shared" si="136"/>
        <v>6</v>
      </c>
      <c r="J140" s="11" t="str">
        <f t="shared" si="137"/>
        <v>1</v>
      </c>
      <c r="K140" s="11" t="str">
        <f t="shared" si="138"/>
        <v>1</v>
      </c>
      <c r="L140" s="11" t="str">
        <f t="shared" si="139"/>
        <v>3</v>
      </c>
      <c r="M140" s="58"/>
      <c r="N140" s="61"/>
      <c r="O140" s="28">
        <v>44376</v>
      </c>
      <c r="P140" s="48" t="s">
        <v>40</v>
      </c>
      <c r="Q140" s="48" t="s">
        <v>40</v>
      </c>
      <c r="R140" s="48" t="s">
        <v>40</v>
      </c>
      <c r="S140" s="48" t="s">
        <v>40</v>
      </c>
      <c r="T140" s="22" t="s">
        <v>40</v>
      </c>
      <c r="U140" s="11" t="s">
        <v>40</v>
      </c>
      <c r="V140" s="11" t="s">
        <v>40</v>
      </c>
      <c r="W140" s="11" t="s">
        <v>40</v>
      </c>
      <c r="X140" s="11" t="s">
        <v>40</v>
      </c>
      <c r="Y140" s="58"/>
      <c r="Z140" s="61"/>
      <c r="AA140" s="28">
        <v>44376</v>
      </c>
      <c r="AB140" s="21">
        <v>10</v>
      </c>
      <c r="AC140" s="21">
        <v>10.4</v>
      </c>
      <c r="AD140" s="21">
        <v>7.3</v>
      </c>
      <c r="AE140" s="21">
        <v>1.29</v>
      </c>
      <c r="AF140" s="22">
        <f t="shared" si="130"/>
        <v>3.5</v>
      </c>
      <c r="AG140" s="11" t="str">
        <f t="shared" si="131"/>
        <v>6</v>
      </c>
      <c r="AH140" s="11" t="str">
        <f t="shared" si="132"/>
        <v>1</v>
      </c>
      <c r="AI140" s="11" t="str">
        <f t="shared" si="133"/>
        <v>1</v>
      </c>
      <c r="AJ140" s="11" t="str">
        <f t="shared" si="134"/>
        <v>6</v>
      </c>
    </row>
    <row r="141" spans="1:36" ht="16.5">
      <c r="A141" s="58"/>
      <c r="B141" s="61"/>
      <c r="C141" s="2">
        <v>44384</v>
      </c>
      <c r="D141" s="50">
        <v>48.6</v>
      </c>
      <c r="E141" s="50">
        <v>24.1</v>
      </c>
      <c r="F141" s="50">
        <v>6.6</v>
      </c>
      <c r="G141" s="51">
        <v>3.51</v>
      </c>
      <c r="H141" s="22">
        <f t="shared" si="135"/>
        <v>6</v>
      </c>
      <c r="I141" s="11" t="str">
        <f t="shared" si="136"/>
        <v>10</v>
      </c>
      <c r="J141" s="11" t="str">
        <f t="shared" si="137"/>
        <v>3</v>
      </c>
      <c r="K141" s="11" t="str">
        <f t="shared" si="138"/>
        <v>1</v>
      </c>
      <c r="L141" s="11" t="str">
        <f t="shared" si="139"/>
        <v>10</v>
      </c>
      <c r="M141" s="58"/>
      <c r="N141" s="61"/>
      <c r="O141" s="2">
        <v>44384</v>
      </c>
      <c r="P141" s="48" t="s">
        <v>40</v>
      </c>
      <c r="Q141" s="48" t="s">
        <v>40</v>
      </c>
      <c r="R141" s="48" t="s">
        <v>40</v>
      </c>
      <c r="S141" s="48" t="s">
        <v>40</v>
      </c>
      <c r="T141" s="22" t="s">
        <v>40</v>
      </c>
      <c r="U141" s="11" t="s">
        <v>40</v>
      </c>
      <c r="V141" s="11" t="s">
        <v>40</v>
      </c>
      <c r="W141" s="11" t="s">
        <v>40</v>
      </c>
      <c r="X141" s="11" t="s">
        <v>40</v>
      </c>
      <c r="Y141" s="58"/>
      <c r="Z141" s="61"/>
      <c r="AA141" s="2">
        <v>44384</v>
      </c>
      <c r="AB141" s="50">
        <v>27</v>
      </c>
      <c r="AC141" s="50">
        <v>30.1</v>
      </c>
      <c r="AD141" s="50">
        <v>6.7</v>
      </c>
      <c r="AE141" s="51">
        <v>0.36</v>
      </c>
      <c r="AF141" s="22">
        <f t="shared" si="130"/>
        <v>3.75</v>
      </c>
      <c r="AG141" s="11" t="str">
        <f t="shared" si="131"/>
        <v>10</v>
      </c>
      <c r="AH141" s="11" t="str">
        <f t="shared" si="132"/>
        <v>3</v>
      </c>
      <c r="AI141" s="11" t="str">
        <f t="shared" si="133"/>
        <v>1</v>
      </c>
      <c r="AJ141" s="11" t="str">
        <f t="shared" si="134"/>
        <v>1</v>
      </c>
    </row>
    <row r="142" spans="1:36" ht="16.5">
      <c r="A142" s="58"/>
      <c r="B142" s="61"/>
      <c r="C142" s="35">
        <v>44420</v>
      </c>
      <c r="D142" s="21">
        <v>14.5</v>
      </c>
      <c r="E142" s="21">
        <v>17.5</v>
      </c>
      <c r="F142" s="21">
        <v>6.3</v>
      </c>
      <c r="G142" s="21">
        <v>5.66</v>
      </c>
      <c r="H142" s="22">
        <f t="shared" si="135"/>
        <v>5</v>
      </c>
      <c r="I142" s="11" t="str">
        <f t="shared" si="136"/>
        <v>6</v>
      </c>
      <c r="J142" s="11" t="str">
        <f t="shared" si="137"/>
        <v>1</v>
      </c>
      <c r="K142" s="11" t="str">
        <f t="shared" si="138"/>
        <v>3</v>
      </c>
      <c r="L142" s="11" t="str">
        <f t="shared" si="139"/>
        <v>10</v>
      </c>
      <c r="M142" s="58"/>
      <c r="N142" s="61"/>
      <c r="O142" s="35">
        <v>44420</v>
      </c>
      <c r="P142" s="48" t="s">
        <v>40</v>
      </c>
      <c r="Q142" s="48" t="s">
        <v>40</v>
      </c>
      <c r="R142" s="48" t="s">
        <v>40</v>
      </c>
      <c r="S142" s="48" t="s">
        <v>40</v>
      </c>
      <c r="T142" s="22" t="s">
        <v>40</v>
      </c>
      <c r="U142" s="11" t="s">
        <v>40</v>
      </c>
      <c r="V142" s="11" t="s">
        <v>40</v>
      </c>
      <c r="W142" s="11" t="s">
        <v>40</v>
      </c>
      <c r="X142" s="11" t="s">
        <v>40</v>
      </c>
      <c r="Y142" s="58"/>
      <c r="Z142" s="61"/>
      <c r="AA142" s="35">
        <v>44420</v>
      </c>
      <c r="AB142" s="21">
        <v>11.2</v>
      </c>
      <c r="AC142" s="21">
        <v>12.6</v>
      </c>
      <c r="AD142" s="21">
        <v>7</v>
      </c>
      <c r="AE142" s="21">
        <v>2.04</v>
      </c>
      <c r="AF142" s="22">
        <f t="shared" si="130"/>
        <v>3.5</v>
      </c>
      <c r="AG142" s="11" t="str">
        <f t="shared" si="131"/>
        <v>6</v>
      </c>
      <c r="AH142" s="11" t="str">
        <f t="shared" si="132"/>
        <v>1</v>
      </c>
      <c r="AI142" s="11" t="str">
        <f t="shared" si="133"/>
        <v>1</v>
      </c>
      <c r="AJ142" s="11" t="str">
        <f t="shared" si="134"/>
        <v>6</v>
      </c>
    </row>
    <row r="143" spans="1:36" ht="16.5">
      <c r="A143" s="58"/>
      <c r="B143" s="61"/>
      <c r="C143" s="36">
        <v>44466</v>
      </c>
      <c r="D143" s="21">
        <v>16.7</v>
      </c>
      <c r="E143" s="21">
        <v>3.5</v>
      </c>
      <c r="F143" s="21">
        <v>5.9</v>
      </c>
      <c r="G143" s="21">
        <v>10.3</v>
      </c>
      <c r="H143" s="22">
        <f t="shared" si="135"/>
        <v>6</v>
      </c>
      <c r="I143" s="11" t="str">
        <f t="shared" si="136"/>
        <v>10</v>
      </c>
      <c r="J143" s="11" t="str">
        <f t="shared" si="137"/>
        <v>1</v>
      </c>
      <c r="K143" s="11" t="str">
        <f t="shared" si="138"/>
        <v>3</v>
      </c>
      <c r="L143" s="11" t="str">
        <f t="shared" si="139"/>
        <v>10</v>
      </c>
      <c r="M143" s="58"/>
      <c r="N143" s="61"/>
      <c r="O143" s="36">
        <v>44466</v>
      </c>
      <c r="P143" s="48" t="s">
        <v>40</v>
      </c>
      <c r="Q143" s="48" t="s">
        <v>40</v>
      </c>
      <c r="R143" s="48" t="s">
        <v>40</v>
      </c>
      <c r="S143" s="48" t="s">
        <v>40</v>
      </c>
      <c r="T143" s="22" t="s">
        <v>40</v>
      </c>
      <c r="U143" s="11" t="s">
        <v>40</v>
      </c>
      <c r="V143" s="11" t="s">
        <v>40</v>
      </c>
      <c r="W143" s="11" t="s">
        <v>40</v>
      </c>
      <c r="X143" s="11" t="s">
        <v>40</v>
      </c>
      <c r="Y143" s="58"/>
      <c r="Z143" s="61"/>
      <c r="AA143" s="36">
        <v>44466</v>
      </c>
      <c r="AB143" s="21">
        <v>6.8</v>
      </c>
      <c r="AC143" s="21">
        <v>22.2</v>
      </c>
      <c r="AD143" s="21">
        <v>6.2</v>
      </c>
      <c r="AE143" s="21">
        <v>1.44</v>
      </c>
      <c r="AF143" s="22">
        <f t="shared" si="130"/>
        <v>4.5</v>
      </c>
      <c r="AG143" s="11" t="str">
        <f t="shared" si="131"/>
        <v>6</v>
      </c>
      <c r="AH143" s="11" t="str">
        <f t="shared" si="132"/>
        <v>3</v>
      </c>
      <c r="AI143" s="11" t="str">
        <f t="shared" si="133"/>
        <v>3</v>
      </c>
      <c r="AJ143" s="11" t="str">
        <f t="shared" si="134"/>
        <v>6</v>
      </c>
    </row>
    <row r="144" spans="1:36" ht="16.5">
      <c r="A144" s="58"/>
      <c r="B144" s="61"/>
      <c r="C144" s="36"/>
      <c r="D144" s="21"/>
      <c r="E144" s="21"/>
      <c r="F144" s="21"/>
      <c r="G144" s="21"/>
      <c r="H144" s="22">
        <f t="shared" si="135"/>
        <v>3.25</v>
      </c>
      <c r="I144" s="11" t="str">
        <f t="shared" si="136"/>
        <v>1</v>
      </c>
      <c r="J144" s="11" t="str">
        <f t="shared" si="137"/>
        <v>1</v>
      </c>
      <c r="K144" s="11" t="str">
        <f t="shared" si="138"/>
        <v>10</v>
      </c>
      <c r="L144" s="11" t="str">
        <f t="shared" si="139"/>
        <v>1</v>
      </c>
      <c r="M144" s="58"/>
      <c r="N144" s="61"/>
      <c r="O144" s="36"/>
      <c r="P144" s="48" t="s">
        <v>40</v>
      </c>
      <c r="Q144" s="48" t="s">
        <v>40</v>
      </c>
      <c r="R144" s="48" t="s">
        <v>40</v>
      </c>
      <c r="S144" s="48" t="s">
        <v>40</v>
      </c>
      <c r="T144" s="22" t="s">
        <v>40</v>
      </c>
      <c r="U144" s="11" t="s">
        <v>40</v>
      </c>
      <c r="V144" s="11" t="s">
        <v>40</v>
      </c>
      <c r="W144" s="11" t="s">
        <v>40</v>
      </c>
      <c r="X144" s="11" t="s">
        <v>40</v>
      </c>
      <c r="Y144" s="58"/>
      <c r="Z144" s="61"/>
      <c r="AA144" s="36"/>
      <c r="AB144" s="21"/>
      <c r="AC144" s="21"/>
      <c r="AD144" s="21"/>
      <c r="AE144" s="21"/>
      <c r="AF144" s="22">
        <f t="shared" si="130"/>
        <v>3.25</v>
      </c>
      <c r="AG144" s="11" t="str">
        <f t="shared" si="131"/>
        <v>1</v>
      </c>
      <c r="AH144" s="11" t="str">
        <f t="shared" si="132"/>
        <v>1</v>
      </c>
      <c r="AI144" s="11" t="str">
        <f t="shared" si="133"/>
        <v>10</v>
      </c>
      <c r="AJ144" s="11" t="str">
        <f t="shared" si="134"/>
        <v>1</v>
      </c>
    </row>
    <row r="145" spans="1:36" ht="16.5">
      <c r="A145" s="58"/>
      <c r="B145" s="61"/>
      <c r="C145" s="36"/>
      <c r="D145" s="21"/>
      <c r="E145" s="21"/>
      <c r="F145" s="21"/>
      <c r="G145" s="21"/>
      <c r="H145" s="22">
        <f t="shared" si="135"/>
        <v>3.25</v>
      </c>
      <c r="I145" s="11" t="str">
        <f t="shared" si="136"/>
        <v>1</v>
      </c>
      <c r="J145" s="11" t="str">
        <f t="shared" si="137"/>
        <v>1</v>
      </c>
      <c r="K145" s="11" t="str">
        <f t="shared" si="138"/>
        <v>10</v>
      </c>
      <c r="L145" s="11" t="str">
        <f t="shared" si="139"/>
        <v>1</v>
      </c>
      <c r="M145" s="58"/>
      <c r="N145" s="61"/>
      <c r="O145" s="36"/>
      <c r="P145" s="48" t="s">
        <v>40</v>
      </c>
      <c r="Q145" s="48" t="s">
        <v>40</v>
      </c>
      <c r="R145" s="48" t="s">
        <v>40</v>
      </c>
      <c r="S145" s="48" t="s">
        <v>40</v>
      </c>
      <c r="T145" s="22" t="s">
        <v>40</v>
      </c>
      <c r="U145" s="11" t="s">
        <v>40</v>
      </c>
      <c r="V145" s="11" t="s">
        <v>40</v>
      </c>
      <c r="W145" s="11" t="s">
        <v>40</v>
      </c>
      <c r="X145" s="11" t="s">
        <v>40</v>
      </c>
      <c r="Y145" s="58"/>
      <c r="Z145" s="61"/>
      <c r="AA145" s="36"/>
      <c r="AB145" s="21"/>
      <c r="AC145" s="21"/>
      <c r="AD145" s="21"/>
      <c r="AE145" s="21"/>
      <c r="AF145" s="22">
        <f t="shared" si="130"/>
        <v>3.25</v>
      </c>
      <c r="AG145" s="11" t="str">
        <f t="shared" si="131"/>
        <v>1</v>
      </c>
      <c r="AH145" s="11" t="str">
        <f t="shared" si="132"/>
        <v>1</v>
      </c>
      <c r="AI145" s="11" t="str">
        <f t="shared" si="133"/>
        <v>10</v>
      </c>
      <c r="AJ145" s="11" t="str">
        <f t="shared" si="134"/>
        <v>1</v>
      </c>
    </row>
    <row r="146" spans="1:36" ht="17.25" thickBot="1">
      <c r="A146" s="59"/>
      <c r="B146" s="62"/>
      <c r="C146" s="38"/>
      <c r="D146" s="39"/>
      <c r="E146" s="39"/>
      <c r="F146" s="39"/>
      <c r="G146" s="39"/>
      <c r="H146" s="40">
        <f t="shared" si="135"/>
        <v>3.25</v>
      </c>
      <c r="I146" s="41" t="str">
        <f t="shared" si="136"/>
        <v>1</v>
      </c>
      <c r="J146" s="41" t="str">
        <f t="shared" si="137"/>
        <v>1</v>
      </c>
      <c r="K146" s="41" t="str">
        <f t="shared" si="138"/>
        <v>10</v>
      </c>
      <c r="L146" s="41" t="str">
        <f t="shared" si="139"/>
        <v>1</v>
      </c>
      <c r="M146" s="59"/>
      <c r="N146" s="62"/>
      <c r="O146" s="38"/>
      <c r="P146" s="48" t="s">
        <v>40</v>
      </c>
      <c r="Q146" s="48" t="s">
        <v>40</v>
      </c>
      <c r="R146" s="48" t="s">
        <v>40</v>
      </c>
      <c r="S146" s="48" t="s">
        <v>40</v>
      </c>
      <c r="T146" s="22" t="s">
        <v>40</v>
      </c>
      <c r="U146" s="11" t="s">
        <v>40</v>
      </c>
      <c r="V146" s="11" t="s">
        <v>40</v>
      </c>
      <c r="W146" s="11" t="s">
        <v>40</v>
      </c>
      <c r="X146" s="11" t="s">
        <v>40</v>
      </c>
      <c r="Y146" s="59"/>
      <c r="Z146" s="62"/>
      <c r="AA146" s="38"/>
      <c r="AB146" s="39"/>
      <c r="AC146" s="39"/>
      <c r="AD146" s="39"/>
      <c r="AE146" s="39"/>
      <c r="AF146" s="40">
        <f t="shared" si="130"/>
        <v>3.25</v>
      </c>
      <c r="AG146" s="41" t="str">
        <f t="shared" si="131"/>
        <v>1</v>
      </c>
      <c r="AH146" s="41" t="str">
        <f t="shared" si="132"/>
        <v>1</v>
      </c>
      <c r="AI146" s="41" t="str">
        <f t="shared" si="133"/>
        <v>10</v>
      </c>
      <c r="AJ146" s="41" t="str">
        <f t="shared" si="134"/>
        <v>1</v>
      </c>
    </row>
    <row r="147" spans="1:36" ht="18" thickBot="1" thickTop="1">
      <c r="A147" s="15" t="s">
        <v>42</v>
      </c>
      <c r="B147" s="16"/>
      <c r="C147" s="42" t="s">
        <v>1</v>
      </c>
      <c r="D147" s="26">
        <f>AVERAGE(D135:D146)</f>
        <v>23.966666666666665</v>
      </c>
      <c r="E147" s="26">
        <f>AVERAGE(E135:E146)</f>
        <v>23.055555555555557</v>
      </c>
      <c r="F147" s="26">
        <f>AVERAGE(F135:F146)</f>
        <v>5.677777777777777</v>
      </c>
      <c r="G147" s="26">
        <f>AVERAGE(G135:G146)</f>
        <v>2.945555555555556</v>
      </c>
      <c r="H147" s="43" t="str">
        <f>IF(D147&lt;3,"1",IF(D147&lt;5,"3",IF(D147&lt;=15,"6",IF(D147&gt;15,"10"))))</f>
        <v>10</v>
      </c>
      <c r="I147" s="44" t="str">
        <f>IF(E147&lt;20,"1",IF(E147&lt;=49,"3",IF(E147&lt;=100,"6",IF(E147&gt;100,"10"))))</f>
        <v>3</v>
      </c>
      <c r="J147" s="44" t="str">
        <f>IF(F147&gt;6.5,"1",IF(F147&gt;=4.6,"3",IF(F147&gt;=2,"6",IF(F147&gt;=0,"10"))))</f>
        <v>3</v>
      </c>
      <c r="K147" s="44" t="str">
        <f>IF(G147&lt;0.5,"1",IF(G147&lt;1,"3",IF(G147&lt;=3,"6",IF(G147&gt;=3,"10"))))</f>
        <v>6</v>
      </c>
      <c r="L147" s="26" t="str">
        <f>IF(G147&lt;0.5,"1",IF(G147&lt;1,"3",IF(G147&lt;=3,"6",IF(G147&gt;=3,"10"))))</f>
        <v>6</v>
      </c>
      <c r="M147" s="15" t="s">
        <v>42</v>
      </c>
      <c r="N147" s="16"/>
      <c r="O147" s="42" t="s">
        <v>1</v>
      </c>
      <c r="P147" s="26" t="e">
        <f>AVERAGE(P135:P146)</f>
        <v>#DIV/0!</v>
      </c>
      <c r="Q147" s="26" t="e">
        <f>AVERAGE(Q135:Q146)</f>
        <v>#DIV/0!</v>
      </c>
      <c r="R147" s="26" t="e">
        <f>AVERAGE(R135:R146)</f>
        <v>#DIV/0!</v>
      </c>
      <c r="S147" s="26" t="e">
        <f>AVERAGE(S135:S146)</f>
        <v>#DIV/0!</v>
      </c>
      <c r="T147" s="43" t="e">
        <f>IF(P147&lt;3,"1",IF(P147&lt;5,"3",IF(P147&lt;=15,"6",IF(P147&gt;15,"10"))))</f>
        <v>#DIV/0!</v>
      </c>
      <c r="U147" s="44" t="e">
        <f>IF(Q147&lt;20,"1",IF(Q147&lt;=49,"3",IF(Q147&lt;=100,"6",IF(Q147&gt;100,"10"))))</f>
        <v>#DIV/0!</v>
      </c>
      <c r="V147" s="44" t="e">
        <f>IF(R147&gt;6.5,"1",IF(R147&gt;=4.6,"3",IF(R147&gt;=2,"6",IF(R147&gt;=0,"10"))))</f>
        <v>#DIV/0!</v>
      </c>
      <c r="W147" s="44" t="e">
        <f>IF(S147&lt;0.5,"1",IF(S147&lt;1,"3",IF(S147&lt;=3,"6",IF(S147&gt;=3,"10"))))</f>
        <v>#DIV/0!</v>
      </c>
      <c r="X147" s="26" t="e">
        <f>IF(S147&lt;0.5,"1",IF(S147&lt;1,"3",IF(S147&lt;=3,"6",IF(S147&gt;=3,"10"))))</f>
        <v>#DIV/0!</v>
      </c>
      <c r="Y147" s="15" t="s">
        <v>43</v>
      </c>
      <c r="Z147" s="16"/>
      <c r="AA147" s="42" t="s">
        <v>1</v>
      </c>
      <c r="AB147" s="26">
        <f>AVERAGE(AB135:AB146)</f>
        <v>13.411111111111111</v>
      </c>
      <c r="AC147" s="26">
        <f>AVERAGE(AC135:AC146)</f>
        <v>19.722222222222218</v>
      </c>
      <c r="AD147" s="26">
        <f>AVERAGE(AD135:AD146)</f>
        <v>6.022222222222222</v>
      </c>
      <c r="AE147" s="26">
        <f>AVERAGE(AE135:AE146)</f>
        <v>1.5555555555555554</v>
      </c>
      <c r="AF147" s="43" t="str">
        <f>IF(AB147&lt;3,"1",IF(AB147&lt;5,"3",IF(AB147&lt;=15,"6",IF(AB147&gt;15,"10"))))</f>
        <v>6</v>
      </c>
      <c r="AG147" s="44" t="str">
        <f>IF(AC147&lt;20,"1",IF(AC147&lt;=49,"3",IF(AC147&lt;=100,"6",IF(AC147&gt;100,"10"))))</f>
        <v>1</v>
      </c>
      <c r="AH147" s="44" t="str">
        <f>IF(AD147&gt;6.5,"1",IF(AD147&gt;=4.6,"3",IF(AD147&gt;=2,"6",IF(AD147&gt;=0,"10"))))</f>
        <v>3</v>
      </c>
      <c r="AI147" s="44" t="str">
        <f>IF(AE147&lt;0.5,"1",IF(AE147&lt;1,"3",IF(AE147&lt;=3,"6",IF(AE147&gt;=3,"10"))))</f>
        <v>6</v>
      </c>
      <c r="AJ147" s="26" t="str">
        <f>IF(AE147&lt;0.5,"1",IF(AE147&lt;1,"3",IF(AE147&lt;=3,"6",IF(AE147&gt;=3,"10"))))</f>
        <v>6</v>
      </c>
    </row>
    <row r="148" ht="16.5" thickTop="1"/>
  </sheetData>
  <sheetProtection/>
  <mergeCells count="89">
    <mergeCell ref="A122:A133"/>
    <mergeCell ref="B122:B133"/>
    <mergeCell ref="M122:M133"/>
    <mergeCell ref="N122:N133"/>
    <mergeCell ref="Y122:Y133"/>
    <mergeCell ref="Z122:Z133"/>
    <mergeCell ref="A96:A107"/>
    <mergeCell ref="B96:B107"/>
    <mergeCell ref="M96:M107"/>
    <mergeCell ref="N96:N107"/>
    <mergeCell ref="Y96:Y107"/>
    <mergeCell ref="Z96:Z107"/>
    <mergeCell ref="A70:A81"/>
    <mergeCell ref="B70:B81"/>
    <mergeCell ref="M70:M81"/>
    <mergeCell ref="N70:N81"/>
    <mergeCell ref="Y70:Y81"/>
    <mergeCell ref="Z70:Z81"/>
    <mergeCell ref="AG3:AJ3"/>
    <mergeCell ref="A1:B1"/>
    <mergeCell ref="C1:AJ1"/>
    <mergeCell ref="A2:B2"/>
    <mergeCell ref="C2:L2"/>
    <mergeCell ref="M2:N2"/>
    <mergeCell ref="O2:X2"/>
    <mergeCell ref="Y2:Z2"/>
    <mergeCell ref="AA2:AJ2"/>
    <mergeCell ref="A3:A4"/>
    <mergeCell ref="B3:B4"/>
    <mergeCell ref="C3:C4"/>
    <mergeCell ref="D3:H3"/>
    <mergeCell ref="M3:M4"/>
    <mergeCell ref="N3:N4"/>
    <mergeCell ref="I3:L3"/>
    <mergeCell ref="AA3:AA4"/>
    <mergeCell ref="Z5:Z16"/>
    <mergeCell ref="O3:O4"/>
    <mergeCell ref="P3:T3"/>
    <mergeCell ref="Y3:Y4"/>
    <mergeCell ref="AB3:AF3"/>
    <mergeCell ref="Z3:Z4"/>
    <mergeCell ref="U3:X3"/>
    <mergeCell ref="Z18:Z29"/>
    <mergeCell ref="A31:A42"/>
    <mergeCell ref="B31:B42"/>
    <mergeCell ref="M31:M42"/>
    <mergeCell ref="A5:A16"/>
    <mergeCell ref="B5:B16"/>
    <mergeCell ref="M5:M16"/>
    <mergeCell ref="N5:N16"/>
    <mergeCell ref="Y5:Y16"/>
    <mergeCell ref="B44:B55"/>
    <mergeCell ref="M44:M55"/>
    <mergeCell ref="N44:N55"/>
    <mergeCell ref="Y44:Y55"/>
    <mergeCell ref="Z31:Z42"/>
    <mergeCell ref="A18:A29"/>
    <mergeCell ref="B18:B29"/>
    <mergeCell ref="M18:M29"/>
    <mergeCell ref="N18:N29"/>
    <mergeCell ref="Y18:Y29"/>
    <mergeCell ref="Z57:Z68"/>
    <mergeCell ref="N31:N42"/>
    <mergeCell ref="Y31:Y42"/>
    <mergeCell ref="A57:A68"/>
    <mergeCell ref="B57:B68"/>
    <mergeCell ref="M57:M68"/>
    <mergeCell ref="N57:N68"/>
    <mergeCell ref="Y57:Y68"/>
    <mergeCell ref="Z44:Z55"/>
    <mergeCell ref="A44:A55"/>
    <mergeCell ref="A83:A94"/>
    <mergeCell ref="B83:B94"/>
    <mergeCell ref="M83:M94"/>
    <mergeCell ref="N83:N94"/>
    <mergeCell ref="Y83:Y94"/>
    <mergeCell ref="Z83:Z94"/>
    <mergeCell ref="A109:A120"/>
    <mergeCell ref="B109:B120"/>
    <mergeCell ref="M109:M120"/>
    <mergeCell ref="N109:N120"/>
    <mergeCell ref="Y109:Y120"/>
    <mergeCell ref="Z109:Z120"/>
    <mergeCell ref="A135:A146"/>
    <mergeCell ref="B135:B146"/>
    <mergeCell ref="M135:M146"/>
    <mergeCell ref="N135:N146"/>
    <mergeCell ref="Y135:Y146"/>
    <mergeCell ref="Z135:Z1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2013-08-09T09:44:07Z</dcterms:created>
  <dcterms:modified xsi:type="dcterms:W3CDTF">2021-10-26T01:54:49Z</dcterms:modified>
  <cp:category/>
  <cp:version/>
  <cp:contentType/>
  <cp:contentStatus/>
</cp:coreProperties>
</file>