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150" windowWidth="9675" windowHeight="5175" tabRatio="707" activeTab="2"/>
  </bookViews>
  <sheets>
    <sheet name="人口成長趨勢" sheetId="1" r:id="rId1"/>
    <sheet name="各類人口成長數" sheetId="2" r:id="rId2"/>
    <sheet name="人口成長每月資料" sheetId="3" r:id="rId3"/>
    <sheet name="原住民" sheetId="4" r:id="rId4"/>
    <sheet name="歷年年齡層" sheetId="5" r:id="rId5"/>
    <sheet name="教育程度" sheetId="6" r:id="rId6"/>
    <sheet name="計算公式" sheetId="7" r:id="rId7"/>
    <sheet name="婚姻狀況" sheetId="8" r:id="rId8"/>
  </sheets>
  <definedNames>
    <definedName name="_xlnm.Print_Area" localSheetId="2">'人口成長每月資料'!$A:$W</definedName>
    <definedName name="_xlnm.Print_Area" localSheetId="0">'人口成長趨勢'!$A:$I</definedName>
    <definedName name="_xlnm.Print_Area" localSheetId="1">'各類人口成長數'!$A:$P</definedName>
    <definedName name="_xlnm.Print_Area" localSheetId="3">'原住民'!$A:$N</definedName>
    <definedName name="_xlnm.Print_Area" localSheetId="5">'教育程度'!$A:$N</definedName>
    <definedName name="_xlnm.Print_Area" localSheetId="4">'歷年年齡層'!$A:$N</definedName>
    <definedName name="_xlnm.Print_Titles" localSheetId="0">'人口成長趨勢'!$1:$3</definedName>
    <definedName name="_xlnm.Print_Titles" localSheetId="1">'各類人口成長數'!$1:$3</definedName>
    <definedName name="_xlnm.Print_Titles" localSheetId="3">'原住民'!$1:$4</definedName>
    <definedName name="_xlnm.Print_Titles" localSheetId="5">'教育程度'!$1:$4</definedName>
    <definedName name="_xlnm.Print_Titles" localSheetId="4">'歷年年齡層'!$1:$3</definedName>
    <definedName name="每月各類人口成長統計表">'人口成長每月資料'!$E$5</definedName>
    <definedName name="新光保全" localSheetId="3">'原住民'!$P$27:$P$28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<sst xmlns="http://schemas.openxmlformats.org/spreadsheetml/2006/main" count="1606" uniqueCount="1602">
  <si>
    <t>年份</t>
  </si>
  <si>
    <t>村里數</t>
  </si>
  <si>
    <t>鄰數</t>
  </si>
  <si>
    <t>戶數</t>
  </si>
  <si>
    <t>性別比</t>
  </si>
  <si>
    <t>備考</t>
  </si>
  <si>
    <t>合計</t>
  </si>
  <si>
    <t>男</t>
  </si>
  <si>
    <t>女</t>
  </si>
  <si>
    <t>年份</t>
  </si>
  <si>
    <t>現住      人口</t>
  </si>
  <si>
    <t>出生</t>
  </si>
  <si>
    <t>死亡</t>
  </si>
  <si>
    <t>遷入</t>
  </si>
  <si>
    <t>遷出</t>
  </si>
  <si>
    <t>成長數</t>
  </si>
  <si>
    <t>結婚</t>
  </si>
  <si>
    <t>離婚</t>
  </si>
  <si>
    <t>人數</t>
  </si>
  <si>
    <t>人數</t>
  </si>
  <si>
    <t>人數</t>
  </si>
  <si>
    <t>人數</t>
  </si>
  <si>
    <t>人數</t>
  </si>
  <si>
    <t>對數</t>
  </si>
  <si>
    <t>對數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</si>
  <si>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</si>
  <si>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</si>
  <si>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</si>
  <si>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</si>
  <si>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</si>
  <si>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</si>
  <si>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</si>
  <si>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</si>
  <si>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</si>
  <si>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</si>
  <si>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</si>
  <si>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</si>
  <si>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</si>
  <si>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</si>
  <si>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</si>
  <si>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</si>
  <si>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</si>
  <si>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</si>
  <si>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</si>
  <si>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</si>
  <si>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</si>
  <si>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</si>
  <si>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</si>
  <si>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</si>
  <si>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</si>
  <si>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</si>
  <si>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</si>
  <si>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</si>
  <si>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</si>
  <si>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</si>
  <si>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</si>
  <si>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</si>
  <si>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</si>
  <si>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</si>
  <si>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</si>
  <si>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</si>
  <si>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</si>
  <si>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</si>
  <si>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</si>
  <si>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</si>
  <si>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</si>
  <si>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</si>
  <si>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</si>
  <si>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</si>
  <si>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</si>
  <si>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</si>
  <si>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</si>
  <si>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</si>
  <si>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</si>
  <si>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</si>
  <si>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</si>
  <si>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</si>
  <si>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</si>
  <si>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</si>
  <si>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</si>
  <si>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</si>
  <si>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</si>
  <si>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</si>
  <si>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</si>
  <si>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</si>
  <si>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</si>
  <si>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</si>
  <si>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</si>
  <si>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</si>
  <si>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</si>
  <si>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</si>
  <si>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</si>
  <si>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</si>
  <si>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</si>
  <si>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</si>
  <si>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</si>
  <si>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</si>
  <si>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</si>
  <si>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</si>
  <si>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</si>
  <si>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</si>
  <si>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</si>
  <si>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</si>
  <si>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</si>
  <si>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</si>
  <si>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</si>
  <si>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</si>
  <si>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</si>
  <si>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</si>
  <si>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</si>
  <si>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</si>
  <si>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</si>
  <si>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</si>
  <si>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</si>
  <si>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</si>
  <si>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</si>
  <si>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</si>
  <si>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</si>
  <si>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</si>
  <si>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</si>
  <si>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</si>
  <si>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</si>
  <si>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</si>
  <si>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</si>
  <si>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</si>
  <si>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</si>
  <si>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</si>
  <si>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</si>
  <si>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</si>
  <si>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</si>
  <si>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</si>
  <si>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</si>
  <si>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</si>
  <si>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</si>
  <si>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</si>
  <si>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</si>
  <si>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</si>
  <si>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</si>
  <si>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</si>
  <si>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</si>
  <si>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</si>
  <si>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</si>
  <si>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</si>
  <si>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</si>
  <si>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</si>
  <si>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</si>
  <si>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</si>
  <si>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</si>
  <si>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</si>
  <si>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</si>
  <si>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</si>
  <si>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</si>
  <si>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</si>
  <si>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</si>
  <si>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</si>
  <si>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</si>
  <si>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</si>
  <si>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</si>
  <si>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</si>
  <si>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</si>
  <si>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</si>
  <si>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</si>
  <si>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</si>
  <si>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</si>
  <si>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</si>
  <si>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</si>
  <si>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</si>
  <si>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</si>
  <si>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</si>
  <si>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</si>
  <si>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</si>
  <si>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</si>
  <si>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</si>
  <si>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</si>
  <si>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</si>
  <si>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</si>
  <si>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</si>
  <si>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</si>
  <si>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</si>
  <si>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</si>
  <si>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</si>
  <si>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</si>
  <si>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</si>
  <si>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</si>
  <si>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</si>
  <si>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</si>
  <si>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</si>
  <si>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</si>
  <si>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</si>
  <si>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</si>
  <si>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</si>
  <si>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</si>
  <si>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</si>
  <si>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</si>
  <si>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</si>
  <si>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</si>
  <si>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</si>
  <si>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</si>
  <si>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</si>
  <si>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</si>
  <si>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</si>
  <si>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</si>
  <si>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</si>
  <si>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</si>
  <si>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</si>
  <si>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</si>
  <si>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</si>
  <si>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</si>
  <si>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</si>
  <si>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</si>
  <si>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</si>
  <si>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</si>
  <si>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</si>
  <si>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</si>
  <si>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</si>
  <si>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</si>
  <si>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</si>
  <si>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</si>
  <si>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</si>
  <si>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</si>
  <si>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</si>
  <si>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</si>
  <si>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</si>
  <si>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</si>
  <si>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</si>
  <si>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</si>
  <si>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</si>
  <si>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</si>
  <si>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</si>
  <si>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</si>
  <si>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</si>
  <si>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</si>
  <si>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</si>
  <si>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</si>
  <si>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</si>
  <si>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</si>
  <si>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</si>
  <si>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</si>
  <si>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</si>
  <si>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</si>
  <si>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</si>
  <si>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</si>
  <si>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</si>
  <si>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</si>
  <si>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</si>
  <si>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</si>
  <si>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</si>
  <si>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</si>
  <si>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</si>
  <si>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</si>
  <si>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</si>
  <si>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</si>
  <si>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</si>
  <si>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</si>
  <si>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</si>
  <si>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</si>
  <si>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</si>
  <si>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</si>
  <si>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</si>
  <si>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</si>
  <si>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</si>
  <si>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</si>
  <si>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</si>
  <si>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</si>
  <si>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</si>
  <si>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</si>
  <si>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</si>
  <si>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</si>
  <si>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</si>
  <si>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</si>
  <si>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</si>
  <si>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</si>
  <si>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</si>
  <si>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</si>
  <si>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</si>
  <si>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</si>
  <si>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</si>
  <si>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</si>
  <si>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</si>
  <si>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</si>
  <si>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</si>
  <si>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</si>
  <si>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</si>
  <si>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</si>
  <si>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</si>
  <si>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</si>
  <si>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</si>
  <si>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</si>
  <si>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</si>
  <si>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</si>
  <si>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</si>
  <si>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</si>
  <si>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</si>
  <si>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</si>
  <si>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</si>
  <si>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</si>
  <si>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</si>
  <si>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</si>
  <si>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</si>
  <si>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</si>
  <si>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</si>
  <si>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</si>
  <si>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</si>
  <si>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</si>
  <si>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</si>
  <si>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</si>
  <si>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</si>
  <si>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</si>
  <si>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</si>
  <si>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</si>
  <si>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</si>
  <si>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</si>
  <si>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</si>
  <si>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</si>
  <si>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</si>
  <si>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</si>
  <si>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</si>
  <si>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</si>
  <si>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</si>
  <si>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</si>
  <si>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</si>
  <si>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</si>
  <si>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</si>
  <si>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</si>
  <si>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</si>
  <si>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</si>
  <si>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</si>
  <si>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</si>
  <si>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</si>
  <si>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</si>
  <si>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</si>
  <si>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</si>
  <si>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</si>
  <si>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</si>
  <si>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</si>
  <si>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</si>
  <si>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</si>
  <si>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</si>
  <si>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</si>
  <si>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</si>
  <si>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</si>
  <si>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</si>
  <si>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</si>
  <si>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</si>
  <si>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</si>
  <si>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</si>
  <si>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</si>
  <si>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</si>
  <si>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</si>
  <si>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</si>
  <si>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</si>
  <si>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</si>
  <si>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</si>
  <si>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</si>
  <si>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</si>
  <si>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</si>
  <si>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</si>
  <si>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</si>
  <si>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</si>
  <si>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</si>
  <si>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</si>
  <si>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</si>
  <si>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</si>
  <si>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</si>
  <si>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</si>
  <si>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</si>
  <si>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</si>
  <si>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</si>
  <si>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</si>
  <si>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</si>
  <si>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</si>
  <si>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</si>
  <si>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</si>
  <si>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</si>
  <si>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</si>
  <si>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</si>
  <si>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</si>
  <si>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</si>
  <si>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</si>
  <si>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</si>
  <si>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</si>
  <si>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</si>
  <si>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</si>
  <si>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</si>
  <si>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</si>
  <si>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</si>
  <si>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</si>
  <si>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</si>
  <si>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</si>
  <si>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</si>
  <si>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</si>
  <si>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</si>
  <si>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</si>
  <si>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</si>
  <si>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</si>
  <si>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</si>
  <si>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</si>
  <si>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</si>
  <si>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</si>
  <si>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</si>
  <si>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</si>
  <si>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</si>
  <si>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</si>
  <si>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</si>
  <si>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</si>
  <si>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</si>
  <si>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</si>
  <si>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</si>
  <si>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</si>
  <si>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</si>
  <si>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</si>
  <si>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</si>
  <si>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</si>
  <si>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</si>
  <si>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</si>
  <si>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</si>
  <si>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</si>
  <si>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</si>
  <si>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</si>
  <si>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</si>
  <si>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</si>
  <si>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</si>
  <si>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</si>
  <si>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</si>
  <si>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</si>
  <si>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</si>
  <si>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</si>
  <si>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</si>
  <si>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</si>
  <si>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</si>
  <si>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</si>
  <si>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</si>
  <si>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</si>
  <si>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</si>
  <si>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</si>
  <si>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</si>
  <si>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</si>
  <si>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</si>
  <si>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</si>
  <si>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</si>
  <si>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</si>
  <si>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</si>
  <si>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</si>
  <si>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</si>
  <si>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</si>
  <si>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</si>
  <si>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</si>
  <si>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</si>
  <si>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</si>
  <si>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</si>
  <si>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</si>
  <si>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</si>
  <si>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</si>
  <si>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</si>
  <si>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</si>
  <si>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</si>
  <si>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</si>
  <si>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</si>
  <si>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</si>
  <si>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</si>
  <si>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</si>
  <si>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</si>
  <si>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</si>
  <si>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</si>
  <si>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</si>
  <si>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</si>
  <si>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</si>
  <si>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</si>
  <si>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</si>
  <si>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</si>
  <si>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</si>
  <si>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</si>
  <si>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</si>
  <si>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</si>
  <si>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</si>
  <si>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</si>
  <si>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</si>
  <si>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</si>
  <si>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</si>
  <si>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</si>
  <si>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</si>
  <si>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</si>
  <si>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</si>
  <si>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</si>
  <si>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</si>
  <si>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</si>
  <si>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</si>
  <si>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</si>
  <si>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</si>
  <si>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</si>
  <si>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</si>
  <si>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</si>
  <si>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</si>
  <si>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</si>
  <si>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</si>
  <si>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</si>
  <si>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</si>
  <si>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</si>
  <si>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</si>
  <si>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</si>
  <si>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</si>
  <si>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</si>
  <si>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</si>
  <si>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</si>
  <si>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</si>
  <si>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</si>
  <si>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</si>
  <si>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</si>
  <si>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</si>
  <si>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</si>
  <si>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</si>
  <si>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</si>
  <si>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</si>
  <si>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</si>
  <si>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</si>
  <si>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</si>
  <si>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</si>
  <si>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</si>
  <si>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</si>
  <si>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</si>
  <si>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</si>
  <si>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</si>
  <si>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</si>
  <si>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</si>
  <si>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</si>
  <si>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</si>
  <si>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</si>
  <si>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</si>
  <si>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</si>
  <si>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</si>
  <si>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</si>
  <si>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</si>
  <si>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</si>
  <si>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</si>
  <si>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</si>
  <si>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</si>
  <si>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</si>
  <si>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</si>
  <si>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</si>
  <si>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</si>
  <si>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</si>
  <si>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</si>
  <si>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</si>
  <si>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</si>
  <si>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</si>
  <si>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</si>
  <si>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</si>
  <si>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</si>
  <si>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</si>
  <si>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</si>
  <si>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</si>
  <si>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</si>
  <si>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</si>
  <si>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</si>
  <si>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</si>
  <si>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</si>
  <si>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</si>
  <si>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</si>
  <si>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</si>
  <si>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</si>
  <si>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</si>
  <si>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</si>
  <si>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</si>
  <si>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</si>
  <si>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</si>
  <si>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</si>
  <si>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</si>
  <si>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</si>
  <si>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</si>
  <si>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</si>
  <si>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</si>
  <si>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</si>
  <si>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</si>
  <si>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</si>
  <si>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</si>
  <si>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</si>
  <si>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</si>
  <si>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</si>
  <si>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</si>
  <si>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</si>
  <si>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</si>
  <si>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</si>
  <si>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</si>
  <si>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</si>
  <si>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</si>
  <si>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</si>
  <si>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</si>
  <si>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</si>
  <si>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</si>
  <si>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</si>
  <si>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</si>
  <si>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</si>
  <si>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</si>
  <si>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</si>
  <si>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</si>
  <si>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</si>
  <si>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</si>
  <si>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</si>
  <si>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</si>
  <si>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</si>
  <si>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</si>
  <si>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</si>
  <si>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</si>
  <si>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</si>
  <si>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</si>
  <si>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</si>
  <si>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</si>
  <si>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</si>
  <si>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</si>
  <si>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</si>
  <si>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</si>
  <si>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</si>
  <si>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</si>
  <si>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</si>
  <si>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</si>
  <si>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</si>
  <si>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</si>
  <si>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</si>
  <si>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</si>
  <si>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</si>
  <si>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</si>
  <si>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</si>
  <si>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</si>
  <si>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</si>
  <si>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</si>
  <si>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</si>
  <si>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</si>
  <si>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</si>
  <si>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</si>
  <si>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</si>
  <si>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</si>
  <si>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</si>
  <si>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</si>
  <si>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</si>
  <si>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</si>
  <si>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</si>
  <si>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</si>
  <si>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</si>
  <si>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</si>
  <si>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</si>
  <si>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</si>
  <si>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</si>
  <si>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</si>
  <si>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</si>
  <si>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</si>
  <si>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</si>
  <si>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</si>
  <si>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</si>
  <si>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</si>
  <si>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</si>
  <si>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</si>
  <si>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</si>
  <si>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</si>
  <si>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</si>
  <si>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</si>
  <si>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</si>
  <si>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</si>
  <si>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</si>
  <si>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</si>
  <si>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</si>
  <si>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</si>
  <si>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</si>
  <si>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</si>
  <si>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</si>
  <si>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</si>
  <si>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</si>
  <si>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</si>
  <si>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</si>
  <si>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</si>
  <si>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</si>
  <si>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</si>
  <si>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</si>
  <si>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</si>
  <si>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</si>
  <si>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</si>
  <si>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</si>
  <si>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</si>
  <si>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</si>
  <si>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</si>
  <si>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</si>
  <si>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</si>
  <si>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</si>
  <si>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</si>
  <si>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</si>
  <si>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</si>
  <si>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</si>
  <si>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</si>
  <si>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</si>
  <si>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</si>
  <si>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</si>
  <si>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</si>
  <si>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</si>
  <si>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</si>
  <si>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</si>
  <si>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</si>
  <si>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</si>
  <si>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</si>
  <si>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</si>
  <si>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</si>
  <si>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</si>
  <si>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</si>
  <si>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</si>
  <si>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</si>
  <si>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</si>
  <si>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</si>
  <si>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</si>
  <si>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</si>
  <si>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</si>
  <si>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</si>
  <si>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</si>
  <si>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</si>
  <si>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</si>
  <si>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</si>
  <si>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</si>
  <si>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</si>
  <si>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</si>
  <si>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</si>
  <si>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</si>
  <si>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</si>
  <si>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</si>
  <si>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</si>
  <si>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</si>
  <si>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</si>
  <si>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</si>
  <si>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</si>
  <si>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</si>
  <si>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</si>
  <si>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</si>
  <si>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</si>
  <si>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</si>
  <si>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</si>
  <si>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</si>
  <si>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</si>
  <si>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</si>
  <si>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</si>
  <si>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</si>
  <si>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</si>
  <si>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</si>
  <si>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</si>
  <si>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</si>
  <si>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</si>
  <si>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</si>
  <si>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</si>
  <si>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</si>
  <si>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</si>
  <si>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</si>
  <si>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</si>
  <si>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</si>
  <si>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</si>
  <si>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</si>
  <si>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</si>
  <si>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</si>
  <si>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</si>
  <si>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</si>
  <si>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</si>
  <si>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</si>
  <si>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</si>
  <si>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</si>
  <si>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</si>
  <si>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</si>
  <si>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</si>
  <si>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</si>
  <si>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</si>
  <si>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</si>
  <si>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</si>
  <si>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</si>
  <si>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</si>
  <si>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</si>
  <si>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</si>
  <si>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</si>
  <si>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</si>
  <si>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</si>
  <si>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</si>
  <si>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</si>
  <si>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</si>
  <si>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</si>
  <si>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</si>
  <si>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</si>
  <si>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</si>
  <si>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</si>
  <si>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</si>
  <si>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</si>
  <si>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</si>
  <si>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</si>
  <si>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</si>
  <si>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</si>
  <si>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</si>
  <si>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</si>
  <si>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</si>
  <si>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</si>
  <si>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</si>
  <si>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</si>
  <si>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</si>
  <si>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</si>
  <si>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</si>
  <si>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</si>
  <si>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</si>
  <si>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</si>
  <si>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</si>
  <si>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</si>
  <si>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</si>
  <si>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</si>
  <si>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</si>
  <si>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</si>
  <si>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</si>
  <si>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</si>
  <si>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</si>
  <si>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</si>
  <si>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</si>
  <si>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</si>
  <si>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</si>
  <si>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</si>
  <si>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</si>
  <si>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</si>
  <si>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</si>
  <si>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</si>
  <si>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</si>
  <si>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</si>
  <si>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</si>
  <si>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</si>
  <si>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</si>
  <si>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</si>
  <si>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</si>
  <si>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</si>
  <si>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</si>
  <si>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</si>
  <si>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</si>
  <si>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</si>
  <si>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</si>
  <si>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</si>
  <si>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</si>
  <si>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</si>
  <si>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</si>
  <si>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</si>
  <si>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</si>
  <si>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</si>
  <si>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</si>
  <si>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</si>
  <si>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</si>
  <si>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</si>
  <si>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</si>
  <si>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</si>
  <si>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</si>
  <si>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</si>
  <si>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</si>
  <si>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</si>
  <si>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</si>
  <si>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</si>
  <si>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</si>
  <si>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</si>
  <si>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</si>
  <si>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</si>
  <si>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</si>
  <si>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</si>
  <si>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</si>
  <si>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</si>
  <si>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</si>
  <si>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</si>
  <si>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</si>
  <si>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</si>
  <si>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</si>
  <si>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</si>
  <si>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</si>
  <si>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</si>
  <si>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</si>
  <si>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</si>
  <si>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</si>
  <si>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</si>
  <si>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</si>
  <si>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</si>
  <si>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</si>
  <si>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</si>
  <si>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</si>
  <si>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</si>
  <si>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</si>
  <si>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</si>
  <si>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</si>
  <si>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</si>
  <si>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</si>
  <si>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</si>
  <si>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</si>
  <si>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</si>
  <si>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</si>
  <si>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</si>
  <si>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</si>
  <si>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</si>
  <si>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</si>
  <si>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</si>
  <si>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</si>
  <si>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</si>
  <si>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</si>
  <si>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</si>
  <si>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</si>
  <si>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</si>
  <si>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</si>
  <si>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</si>
  <si>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</si>
  <si>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</si>
  <si>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</si>
  <si>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</si>
  <si>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</si>
  <si>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</si>
  <si>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</si>
  <si>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</si>
  <si>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</si>
  <si>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</si>
  <si>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</si>
  <si>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</si>
  <si>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</si>
  <si>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</si>
  <si>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</si>
  <si>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</si>
  <si>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</si>
  <si>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</si>
  <si>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</si>
  <si>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</si>
  <si>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</si>
  <si>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</si>
  <si>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</si>
  <si>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</si>
  <si>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</si>
  <si>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</si>
  <si>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</si>
  <si>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</si>
  <si>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</si>
  <si>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</si>
  <si>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</si>
  <si>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</si>
  <si>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</si>
  <si>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</si>
  <si>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</si>
  <si>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</si>
  <si>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</si>
  <si>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</si>
  <si>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</si>
  <si>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</si>
  <si>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</si>
  <si>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</si>
  <si>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</si>
  <si>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</si>
  <si>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</si>
  <si>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</si>
  <si>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</si>
  <si>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</si>
  <si>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</si>
  <si>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</si>
  <si>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</si>
  <si>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</si>
  <si>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</si>
  <si>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</si>
  <si>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</si>
  <si>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</si>
  <si>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</si>
  <si>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</si>
  <si>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</si>
  <si>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</si>
  <si>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</si>
  <si>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</si>
  <si>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</si>
  <si>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</si>
  <si>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</si>
  <si>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</si>
  <si>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</si>
  <si>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</si>
  <si>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</si>
  <si>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</si>
  <si>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</si>
  <si>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</si>
  <si>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</si>
  <si>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</si>
  <si>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</si>
  <si>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</si>
  <si>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</si>
  <si>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</si>
  <si>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</si>
  <si>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</si>
  <si>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</si>
  <si>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</si>
  <si>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</si>
  <si>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</si>
  <si>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</si>
  <si>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</si>
  <si>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</si>
  <si>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</si>
  <si>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</si>
  <si>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</si>
  <si>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</si>
  <si>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</si>
  <si>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</si>
  <si>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</si>
  <si>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</si>
  <si>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</si>
  <si>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</si>
  <si>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</si>
  <si>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</si>
  <si>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</si>
  <si>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</si>
  <si>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</si>
  <si>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</si>
  <si>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</si>
  <si>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</si>
  <si>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</si>
  <si>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</si>
  <si>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</si>
  <si>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</si>
  <si>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</si>
  <si>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</si>
  <si>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</si>
  <si>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</si>
  <si>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</si>
  <si>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</si>
  <si>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</si>
  <si>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</si>
  <si>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</si>
  <si>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</si>
  <si>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</si>
  <si>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</si>
  <si>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</si>
  <si>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</si>
  <si>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</si>
  <si>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</si>
  <si>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</si>
  <si>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</si>
  <si>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</si>
  <si>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</si>
  <si>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</si>
  <si>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</si>
  <si>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</si>
  <si>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</si>
  <si>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</si>
  <si>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</si>
  <si>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</si>
  <si>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</si>
  <si>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</si>
  <si>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</si>
  <si>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</si>
  <si>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</si>
  <si>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</si>
  <si>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</si>
  <si>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</si>
  <si>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</si>
  <si>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</si>
  <si>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</si>
  <si>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</si>
  <si>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</si>
  <si>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</si>
  <si>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</si>
  <si>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</si>
  <si>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</si>
  <si>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</si>
  <si>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</si>
  <si>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</si>
  <si>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</si>
  <si>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</si>
  <si>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</si>
  <si>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</si>
  <si>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</si>
  <si>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</si>
  <si>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</si>
  <si>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</si>
  <si>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</si>
  <si>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</si>
  <si>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</si>
  <si>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</si>
  <si>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</si>
  <si>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</si>
  <si>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</si>
  <si>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</si>
  <si>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</si>
  <si>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</si>
  <si>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</si>
  <si>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</si>
  <si>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</si>
  <si>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</si>
  <si>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</si>
  <si>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</si>
  <si>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</si>
  <si>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</si>
  <si>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</si>
  <si>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</si>
  <si>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</si>
  <si>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</si>
  <si>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</si>
  <si>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</si>
  <si>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</si>
  <si>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</si>
  <si>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</si>
  <si>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</si>
  <si>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</si>
  <si>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</si>
  <si>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</si>
  <si>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</si>
  <si>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</si>
  <si>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</si>
  <si>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</si>
  <si>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</si>
  <si>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</si>
  <si>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</si>
  <si>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</si>
  <si>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</si>
  <si>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</si>
  <si>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</si>
  <si>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</si>
  <si>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</si>
  <si>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</si>
  <si>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</si>
  <si>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</si>
  <si>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</si>
  <si>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</si>
  <si>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</si>
  <si>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</si>
  <si>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</si>
  <si>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</si>
  <si>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</si>
  <si>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</si>
  <si>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</si>
  <si>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</si>
  <si>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</si>
  <si>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</si>
  <si>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</si>
  <si>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</si>
  <si>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</si>
  <si>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</si>
  <si>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</si>
  <si>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</si>
  <si>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</si>
  <si>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</si>
  <si>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</si>
  <si>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</si>
  <si>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</si>
  <si>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</si>
  <si>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</si>
  <si>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</si>
  <si>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</si>
  <si>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</si>
  <si>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</si>
  <si>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</si>
  <si>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</si>
  <si>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</si>
  <si>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</si>
  <si>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</si>
  <si>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</si>
  <si>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</si>
  <si>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</si>
  <si>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</si>
  <si>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</si>
  <si>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</si>
  <si>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</si>
  <si>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</si>
  <si>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</si>
  <si>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</si>
  <si>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</si>
  <si>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</si>
  <si>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</si>
  <si>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</si>
  <si>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</si>
  <si>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</si>
  <si>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</si>
  <si>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</si>
  <si>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</si>
  <si>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</si>
  <si>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</si>
  <si>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</si>
  <si>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</si>
  <si>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</si>
  <si>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</si>
  <si>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</si>
  <si>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</si>
  <si>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</si>
  <si>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</si>
  <si>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</si>
  <si>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</si>
  <si>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</si>
  <si>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</si>
  <si>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</si>
  <si>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</si>
  <si>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</si>
  <si>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</si>
  <si>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</si>
  <si>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</si>
  <si>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</si>
  <si>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</si>
  <si>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</si>
  <si>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</si>
  <si>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</si>
  <si>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</si>
  <si>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</si>
  <si>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</si>
  <si>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</si>
  <si>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</si>
  <si>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</si>
  <si>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</si>
  <si>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</si>
  <si>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</si>
  <si>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</si>
  <si>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</si>
  <si>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</si>
  <si>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</si>
  <si>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</si>
  <si>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</si>
  <si>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</si>
  <si>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</si>
  <si>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</si>
  <si>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</si>
  <si>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</si>
  <si>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</si>
  <si>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</si>
  <si>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</si>
  <si>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</si>
  <si>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</si>
  <si>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</si>
  <si>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</si>
  <si>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</si>
  <si>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</si>
  <si>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</si>
  <si>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</si>
  <si>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</si>
  <si>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</si>
  <si>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</si>
  <si>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</si>
  <si>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</si>
  <si>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</si>
  <si>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</si>
  <si>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</si>
  <si>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</si>
  <si>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</si>
  <si>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</si>
  <si>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</si>
  <si>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</si>
  <si>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</si>
  <si>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</si>
  <si>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</si>
  <si>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</si>
  <si>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</si>
  <si>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</si>
  <si>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</si>
  <si>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</si>
  <si>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</si>
  <si>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</si>
  <si>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</si>
  <si>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</si>
  <si>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</si>
  <si>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</si>
  <si>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</si>
  <si>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</si>
  <si>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</si>
  <si>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</si>
  <si>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</si>
  <si>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</si>
  <si>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</si>
  <si>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</si>
  <si>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</si>
  <si>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</si>
  <si>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</si>
  <si>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</si>
  <si>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</si>
  <si>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</si>
  <si>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</si>
  <si>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</si>
  <si>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</si>
  <si>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</si>
  <si>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</si>
  <si>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</si>
  <si>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</si>
  <si>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</si>
  <si>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</si>
  <si>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</si>
  <si>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</si>
  <si>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</si>
  <si>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</si>
  <si>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</si>
  <si>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</si>
  <si>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</si>
  <si>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</si>
  <si>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</si>
  <si>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</si>
  <si>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</si>
  <si>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</si>
  <si>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</si>
  <si>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</si>
  <si>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</si>
  <si>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</si>
  <si>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</si>
  <si>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</si>
  <si>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</si>
  <si>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</si>
  <si>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</si>
  <si>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</si>
  <si>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</si>
  <si>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</si>
  <si>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</si>
  <si>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</si>
  <si>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</si>
  <si>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2月</t>
  </si>
  <si>
    <t>2月</t>
  </si>
  <si>
    <t>3月</t>
  </si>
  <si>
    <t>3月</t>
  </si>
  <si>
    <t>4月</t>
  </si>
  <si>
    <t>4月</t>
  </si>
  <si>
    <t>5月</t>
  </si>
  <si>
    <t>5月</t>
  </si>
  <si>
    <t>6月</t>
  </si>
  <si>
    <t>6月</t>
  </si>
  <si>
    <t>7月</t>
  </si>
  <si>
    <t>7月</t>
  </si>
  <si>
    <t>8月</t>
  </si>
  <si>
    <t>8月</t>
  </si>
  <si>
    <t>9月</t>
  </si>
  <si>
    <t>9月</t>
  </si>
  <si>
    <t>10月</t>
  </si>
  <si>
    <t>10月</t>
  </si>
  <si>
    <t>11月</t>
  </si>
  <si>
    <t>11月</t>
  </si>
  <si>
    <t>12月</t>
  </si>
  <si>
    <t>12月</t>
  </si>
  <si>
    <t>合計</t>
  </si>
  <si>
    <t>合計</t>
  </si>
  <si>
    <t>年份</t>
  </si>
  <si>
    <t>總計人口數</t>
  </si>
  <si>
    <t>區域人口數</t>
  </si>
  <si>
    <t>合計</t>
  </si>
  <si>
    <t>平地原住民</t>
  </si>
  <si>
    <t>山地原住民</t>
  </si>
  <si>
    <t>總計</t>
  </si>
  <si>
    <t>男</t>
  </si>
  <si>
    <t>女</t>
  </si>
  <si>
    <t>小計</t>
  </si>
  <si>
    <t>男</t>
  </si>
  <si>
    <t>女</t>
  </si>
  <si>
    <t>小計</t>
  </si>
  <si>
    <t>男</t>
  </si>
  <si>
    <t>女</t>
  </si>
  <si>
    <t>小計</t>
  </si>
  <si>
    <t>男</t>
  </si>
  <si>
    <t>女</t>
  </si>
  <si>
    <t>年度</t>
  </si>
  <si>
    <t>項目</t>
  </si>
  <si>
    <t>幼兒</t>
  </si>
  <si>
    <t>兒童</t>
  </si>
  <si>
    <t>少年</t>
  </si>
  <si>
    <t>青壯年</t>
  </si>
  <si>
    <t>中年</t>
  </si>
  <si>
    <t>合計</t>
  </si>
  <si>
    <t>備註</t>
  </si>
  <si>
    <t>0-5歲</t>
  </si>
  <si>
    <t>6-11歲</t>
  </si>
  <si>
    <t>12-17歲</t>
  </si>
  <si>
    <t>18-44歲</t>
  </si>
  <si>
    <t>45-64歲</t>
  </si>
  <si>
    <t>65-79歲</t>
  </si>
  <si>
    <t>80-89歲</t>
  </si>
  <si>
    <t>90-99歲</t>
  </si>
  <si>
    <t>100歲以上</t>
  </si>
  <si>
    <t>小計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</si>
  <si>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</si>
  <si>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</si>
  <si>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</si>
  <si>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</si>
  <si>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</si>
  <si>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</si>
  <si>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</si>
  <si>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</si>
  <si>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</si>
  <si>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</si>
  <si>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</si>
  <si>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</si>
  <si>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</si>
  <si>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</si>
  <si>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</si>
  <si>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</si>
  <si>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</si>
  <si>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</si>
  <si>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</si>
  <si>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</si>
  <si>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</si>
  <si>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</si>
  <si>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</si>
  <si>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</si>
  <si>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</si>
  <si>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</si>
  <si>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</si>
  <si>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</si>
  <si>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</si>
  <si>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</si>
  <si>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</si>
  <si>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</si>
  <si>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</si>
  <si>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</si>
  <si>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</si>
  <si>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</si>
  <si>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</si>
  <si>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</si>
  <si>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</si>
  <si>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</si>
  <si>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</si>
  <si>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</si>
  <si>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</si>
  <si>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</si>
  <si>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</si>
  <si>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</si>
  <si>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</si>
  <si>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</si>
  <si>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</si>
  <si>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</si>
  <si>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</si>
  <si>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</si>
  <si>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</si>
  <si>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</si>
  <si>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</si>
  <si>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</si>
  <si>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</si>
  <si>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</si>
  <si>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</si>
  <si>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</si>
  <si>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</si>
  <si>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</si>
  <si>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</si>
  <si>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</si>
  <si>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</si>
  <si>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</si>
  <si>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</si>
  <si>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</si>
  <si>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</si>
  <si>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</si>
  <si>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</si>
  <si>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</si>
  <si>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</si>
  <si>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</si>
  <si>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</si>
  <si>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</si>
  <si>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</si>
  <si>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</si>
  <si>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</si>
  <si>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</si>
  <si>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</si>
  <si>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</si>
  <si>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</si>
  <si>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</si>
  <si>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</si>
  <si>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</si>
  <si>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</si>
  <si>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</si>
  <si>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</si>
  <si>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</si>
  <si>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</si>
  <si>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</si>
  <si>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</si>
  <si>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</si>
  <si>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</si>
  <si>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</si>
  <si>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</si>
  <si>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</si>
  <si>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</si>
  <si>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</si>
  <si>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</si>
  <si>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</si>
  <si>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</si>
  <si>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</si>
  <si>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</si>
  <si>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</si>
  <si>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</si>
  <si>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</si>
  <si>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</si>
  <si>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</si>
  <si>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</si>
  <si>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</si>
  <si>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</si>
  <si>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</si>
  <si>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</si>
  <si>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</si>
  <si>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</si>
  <si>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</si>
  <si>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</si>
  <si>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</si>
  <si>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</si>
  <si>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</si>
  <si>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</si>
  <si>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</si>
  <si>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</si>
  <si>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</si>
  <si>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</si>
  <si>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</si>
  <si>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</si>
  <si>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</si>
  <si>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年度</t>
  </si>
  <si>
    <t>高等教育</t>
  </si>
  <si>
    <t>初(國)中</t>
  </si>
  <si>
    <t>國小</t>
  </si>
  <si>
    <t>合計</t>
  </si>
  <si>
    <t>備註</t>
  </si>
  <si>
    <t>大學</t>
  </si>
  <si>
    <t>高中</t>
  </si>
  <si>
    <t>高職</t>
  </si>
  <si>
    <t>碩士</t>
  </si>
  <si>
    <t>戶籍人口統計各項比率計算公式</t>
  </si>
  <si>
    <t>依據內政部62年編印『戶籍人口統計實務』</t>
  </si>
  <si>
    <t>出生率 ‰=</t>
  </si>
  <si>
    <t>全年出生活嬰總數</t>
  </si>
  <si>
    <t>×1000</t>
  </si>
  <si>
    <t>P168</t>
  </si>
  <si>
    <t>該年年中人口總數</t>
  </si>
  <si>
    <t>年中人口總數=(上年年底人口數＋本年年底人口數)÷2</t>
  </si>
  <si>
    <t>P162</t>
  </si>
  <si>
    <t>死亡率 ‰=</t>
  </si>
  <si>
    <t>全年死亡人數</t>
  </si>
  <si>
    <t>×1000</t>
  </si>
  <si>
    <t>P178</t>
  </si>
  <si>
    <t>該年年中人口總數</t>
  </si>
  <si>
    <t>自然增加率 ‰=</t>
  </si>
  <si>
    <t>全年出生人數－全年死亡人數</t>
  </si>
  <si>
    <t>×1000</t>
  </si>
  <si>
    <t>P196</t>
  </si>
  <si>
    <t>該年年中人口總數</t>
  </si>
  <si>
    <t>移入率 ‰=</t>
  </si>
  <si>
    <t>全年移入人口數</t>
  </si>
  <si>
    <t>×1000</t>
  </si>
  <si>
    <t>P194</t>
  </si>
  <si>
    <t>該年年中人口總數</t>
  </si>
  <si>
    <t>移出率 ‰=</t>
  </si>
  <si>
    <t>全年移出人口數</t>
  </si>
  <si>
    <t>×1000</t>
  </si>
  <si>
    <t>P194</t>
  </si>
  <si>
    <t>該年年中人口總數</t>
  </si>
  <si>
    <t>淨移入率 ‰=
(社會移動率)</t>
  </si>
  <si>
    <t>全年移入數－全年移出數</t>
  </si>
  <si>
    <t>×1000</t>
  </si>
  <si>
    <t>P195</t>
  </si>
  <si>
    <t>該年年中人口總數</t>
  </si>
  <si>
    <t>增加率 ‰=
(成長率)</t>
  </si>
  <si>
    <t>全年人口增加數</t>
  </si>
  <si>
    <t>×1000</t>
  </si>
  <si>
    <t>P198</t>
  </si>
  <si>
    <t>該年年初人口總數</t>
  </si>
  <si>
    <t>人口增加數=</t>
  </si>
  <si>
    <t>(出生數＋移入數)－(死亡數＋移出數)</t>
  </si>
  <si>
    <t>P195</t>
  </si>
  <si>
    <t>該年年初人口總數=上年年底人口數</t>
  </si>
  <si>
    <t>P198</t>
  </si>
  <si>
    <t>結婚率 ‰=</t>
  </si>
  <si>
    <t>全年結婚對數</t>
  </si>
  <si>
    <t>×1000</t>
  </si>
  <si>
    <t>P201</t>
  </si>
  <si>
    <t>該年年中人口總數</t>
  </si>
  <si>
    <t>離婚率 ‰=</t>
  </si>
  <si>
    <t>全年離婚對數</t>
  </si>
  <si>
    <t>×1000</t>
  </si>
  <si>
    <t>P201</t>
  </si>
  <si>
    <t>該年年中人口總數</t>
  </si>
  <si>
    <t>人口老化率%＝(14％為高齡社會，20％為超高齡)</t>
  </si>
  <si>
    <t>65歲以上人口數</t>
  </si>
  <si>
    <t>×100</t>
  </si>
  <si>
    <t>該年年中人口總數</t>
  </si>
  <si>
    <t>性別比=</t>
  </si>
  <si>
    <t>該年總人口之男子數</t>
  </si>
  <si>
    <t>×100</t>
  </si>
  <si>
    <t>P202</t>
  </si>
  <si>
    <t>該年總人口之女子數</t>
  </si>
  <si>
    <t>出生性別比=</t>
  </si>
  <si>
    <t>該年出生之男嬰數</t>
  </si>
  <si>
    <t>×100</t>
  </si>
  <si>
    <t>P202</t>
  </si>
  <si>
    <t>該年出生之女嬰數</t>
  </si>
  <si>
    <t>扶養比=</t>
  </si>
  <si>
    <t>0至14歲人口數＋65歲以上人口數</t>
  </si>
  <si>
    <t>×100</t>
  </si>
  <si>
    <t>P203</t>
  </si>
  <si>
    <t>15至64歲人口數</t>
  </si>
  <si>
    <t>未婚</t>
  </si>
  <si>
    <t>有偶</t>
  </si>
  <si>
    <t>離婚</t>
  </si>
  <si>
    <t>喪偶</t>
  </si>
  <si>
    <t>人口數</t>
  </si>
  <si>
    <t>老年人口(65歲以上)</t>
  </si>
  <si>
    <t>※</t>
  </si>
  <si>
    <t>臺南市歷年村鄰戶口數及性別比統計表　　依據年終人口統計</t>
  </si>
  <si>
    <t>臺南市     歷年人口年齡層及其比率統計表                     依據年終人口統計</t>
  </si>
  <si>
    <t>臺南市歷年現住人口教育程度及其比率統計表                       依據年終人口統計</t>
  </si>
  <si>
    <t>臺南市歷年人口成長數、結離婚對數及其比率統計表　　　依據年終戶籍人口統計及月統計</t>
  </si>
  <si>
    <t>離婚率‰</t>
  </si>
  <si>
    <t>結婚率‰</t>
  </si>
  <si>
    <t>成長率‰</t>
  </si>
  <si>
    <t>遷出率‰</t>
  </si>
  <si>
    <t>遷入率‰</t>
  </si>
  <si>
    <t>死亡率‰</t>
  </si>
  <si>
    <t>出生率‰</t>
  </si>
  <si>
    <t>一、35年至46年教育程度調查對象為六歲以上人口                              二、47年至56年教育程度調查對象為十二歲以上人口(因六歲至十二歲未滿為國小學生，所以本表有列入國小調查)                                          三、57年至85年教育程度調查對象為十五歲以上人口                  四、86年起依戶籍法規定教育程度改為查記，對象為15歲以上人口</t>
  </si>
  <si>
    <t>各年齡組分類依據兒童福利法、少年福利法、老人福利法及范子華88年編著《人口統計》(理論及實務)分類</t>
  </si>
  <si>
    <t>自99年12月25日臺南縣市合併</t>
  </si>
  <si>
    <t>自99年12月24日臺南縣市合併日起</t>
  </si>
  <si>
    <t>自99年12月24日臺南縣市合併日起</t>
  </si>
  <si>
    <t>原住民人口數(66年起調查)</t>
  </si>
  <si>
    <t>臺南市     歷年原住民人口數統計表　　　　　　　　依據年終人口統計</t>
  </si>
  <si>
    <t>研究所</t>
  </si>
  <si>
    <t>博士</t>
  </si>
  <si>
    <t>專科</t>
  </si>
  <si>
    <t>高中職</t>
  </si>
  <si>
    <t>初(國)中</t>
  </si>
  <si>
    <t>初職</t>
  </si>
  <si>
    <t>自修</t>
  </si>
  <si>
    <t>不識字</t>
  </si>
  <si>
    <t>自103年里、鄰數以戶籍登記為統計點</t>
  </si>
  <si>
    <t>110年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</si>
</sst>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m&quot;月&quot;d&quot;日&quot;"/>
    <numFmt numFmtId="189" formatCode="_-* #,##0_-;\-* #,##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"/>
    <numFmt numFmtId="195" formatCode="0.0_ "/>
    <numFmt numFmtId="196" formatCode="0.0;[Red]0.0"/>
  </numFmts>
  <fonts count="81">
    <font>
      <sz val="12"/>
      <name val="宋体"/>
      <family val="0"/>
    </font>
    <font>
      <sz val="9"/>
      <name val="宋体"/>
      <family val="0"/>
    </font>
    <font>
      <sz val="18"/>
      <color indexed="8"/>
      <name val="永中明體"/>
      <family val="0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Times New Roman"/>
      <family val="1"/>
    </font>
    <font>
      <b/>
      <sz val="14"/>
      <color indexed="16"/>
      <name val="標楷體"/>
      <family val="4"/>
    </font>
    <font>
      <b/>
      <sz val="16"/>
      <color indexed="8"/>
      <name val="標楷體"/>
      <family val="4"/>
    </font>
    <font>
      <b/>
      <sz val="20"/>
      <color indexed="8"/>
      <name val="標楷體"/>
      <family val="4"/>
    </font>
    <font>
      <sz val="16"/>
      <color indexed="8"/>
      <name val="標楷體"/>
      <family val="4"/>
    </font>
    <font>
      <b/>
      <i/>
      <sz val="14"/>
      <color indexed="8"/>
      <name val="標楷體"/>
      <family val="4"/>
    </font>
    <font>
      <sz val="12"/>
      <name val="標楷體"/>
      <family val="4"/>
    </font>
    <font>
      <sz val="12"/>
      <color indexed="16"/>
      <name val="標楷體"/>
      <family val="4"/>
    </font>
    <font>
      <sz val="12"/>
      <color indexed="48"/>
      <name val="標楷體"/>
      <family val="4"/>
    </font>
    <font>
      <sz val="14"/>
      <name val="標楷體"/>
      <family val="4"/>
    </font>
    <font>
      <sz val="20.25"/>
      <color indexed="8"/>
      <name val="新細明體"/>
      <family val="1"/>
    </font>
    <font>
      <sz val="22.5"/>
      <color indexed="8"/>
      <name val="新細明體"/>
      <family val="1"/>
    </font>
    <font>
      <b/>
      <sz val="16"/>
      <name val="標楷體"/>
      <family val="4"/>
    </font>
    <font>
      <sz val="18"/>
      <name val="永中明體"/>
      <family val="0"/>
    </font>
    <font>
      <sz val="12"/>
      <name val="新細明體"/>
      <family val="1"/>
    </font>
    <font>
      <sz val="14"/>
      <color indexed="16"/>
      <name val="標楷體"/>
      <family val="4"/>
    </font>
    <font>
      <b/>
      <sz val="1"/>
      <color indexed="8"/>
      <name val="標楷體"/>
      <family val="4"/>
    </font>
    <font>
      <b/>
      <sz val="12"/>
      <color indexed="8"/>
      <name val="標楷體"/>
      <family val="4"/>
    </font>
    <font>
      <sz val="9.2"/>
      <color indexed="8"/>
      <name val="標楷體"/>
      <family val="4"/>
    </font>
    <font>
      <sz val="26.65"/>
      <color indexed="8"/>
      <name val="標楷體"/>
      <family val="4"/>
    </font>
    <font>
      <sz val="14.7"/>
      <color indexed="8"/>
      <name val="標楷體"/>
      <family val="4"/>
    </font>
    <font>
      <sz val="18.6"/>
      <color indexed="8"/>
      <name val="標楷體"/>
      <family val="4"/>
    </font>
    <font>
      <sz val="9.75"/>
      <color indexed="8"/>
      <name val="標楷體"/>
      <family val="4"/>
    </font>
    <font>
      <sz val="13.25"/>
      <color indexed="8"/>
      <name val="標楷體"/>
      <family val="4"/>
    </font>
    <font>
      <sz val="16.55"/>
      <color indexed="8"/>
      <name val="標楷體"/>
      <family val="4"/>
    </font>
    <font>
      <sz val="9"/>
      <color indexed="8"/>
      <name val="標楷體"/>
      <family val="4"/>
    </font>
    <font>
      <sz val="11"/>
      <color indexed="8"/>
      <name val="宋体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5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9"/>
      <name val="宋体"/>
      <family val="0"/>
    </font>
    <font>
      <i/>
      <sz val="12"/>
      <color indexed="14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6"/>
      <name val="新細明體"/>
      <family val="1"/>
    </font>
    <font>
      <sz val="1.05"/>
      <color indexed="8"/>
      <name val="SimSun"/>
      <family val="0"/>
    </font>
    <font>
      <b/>
      <sz val="18"/>
      <color indexed="8"/>
      <name val="Serif"/>
      <family val="1"/>
    </font>
    <font>
      <sz val="1.1"/>
      <color indexed="8"/>
      <name val="SimSun"/>
      <family val="0"/>
    </font>
    <font>
      <sz val="27"/>
      <color indexed="8"/>
      <name val="標楷體"/>
      <family val="4"/>
    </font>
    <font>
      <sz val="15.25"/>
      <color indexed="8"/>
      <name val="標楷體"/>
      <family val="4"/>
    </font>
    <font>
      <sz val="25"/>
      <color indexed="8"/>
      <name val="SimSun"/>
      <family val="0"/>
    </font>
    <font>
      <b/>
      <sz val="2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宋体"/>
      <family val="0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8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0" borderId="1" applyNumberFormat="0" applyFill="0" applyAlignment="0" applyProtection="0"/>
    <xf numFmtId="0" fontId="67" fillId="21" borderId="0" applyNumberFormat="0" applyBorder="0" applyAlignment="0" applyProtection="0"/>
    <xf numFmtId="9" fontId="0" fillId="0" borderId="0" applyFont="0" applyFill="0" applyBorder="0" applyAlignment="0" applyProtection="0"/>
    <xf numFmtId="0" fontId="6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0" fillId="23" borderId="4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0" xfId="0" applyNumberFormat="1" applyFont="1" applyBorder="1" applyAlignment="1" applyProtection="1">
      <alignment horizontal="right"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/>
    </xf>
    <xf numFmtId="2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10" fontId="3" fillId="0" borderId="10" xfId="0" applyNumberFormat="1" applyFont="1" applyBorder="1" applyAlignment="1" applyProtection="1">
      <alignment/>
      <protection locked="0"/>
    </xf>
    <xf numFmtId="10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distributed" vertical="center" wrapText="1"/>
      <protection locked="0"/>
    </xf>
    <xf numFmtId="0" fontId="8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distributed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distributed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10" fontId="3" fillId="0" borderId="19" xfId="0" applyNumberFormat="1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/>
    </xf>
    <xf numFmtId="0" fontId="16" fillId="0" borderId="10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4" xfId="0" applyFont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0" fontId="7" fillId="0" borderId="25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2" fontId="24" fillId="0" borderId="10" xfId="0" applyNumberFormat="1" applyFont="1" applyBorder="1" applyAlignment="1" applyProtection="1">
      <alignment horizontal="right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10" fontId="15" fillId="0" borderId="38" xfId="0" applyNumberFormat="1" applyFont="1" applyBorder="1" applyAlignment="1" applyProtection="1">
      <alignment horizontal="center" vertical="center"/>
      <protection locked="0"/>
    </xf>
    <xf numFmtId="10" fontId="15" fillId="0" borderId="39" xfId="0" applyNumberFormat="1" applyFont="1" applyBorder="1" applyAlignment="1" applyProtection="1">
      <alignment horizontal="center" vertical="center"/>
      <protection locked="0"/>
    </xf>
    <xf numFmtId="10" fontId="15" fillId="0" borderId="40" xfId="0" applyNumberFormat="1" applyFont="1" applyBorder="1" applyAlignment="1" applyProtection="1">
      <alignment horizontal="center" vertical="center"/>
      <protection locked="0"/>
    </xf>
    <xf numFmtId="10" fontId="15" fillId="0" borderId="41" xfId="0" applyNumberFormat="1" applyFont="1" applyBorder="1" applyAlignment="1" applyProtection="1">
      <alignment horizontal="center" vertical="center"/>
      <protection locked="0"/>
    </xf>
    <xf numFmtId="10" fontId="2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26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 horizontal="center"/>
      <protection locked="0"/>
    </xf>
    <xf numFmtId="195" fontId="3" fillId="0" borderId="26" xfId="0" applyNumberFormat="1" applyFont="1" applyBorder="1" applyAlignment="1" applyProtection="1">
      <alignment/>
      <protection locked="0"/>
    </xf>
    <xf numFmtId="196" fontId="3" fillId="0" borderId="26" xfId="0" applyNumberFormat="1" applyFont="1" applyBorder="1" applyAlignment="1" applyProtection="1">
      <alignment/>
      <protection locked="0"/>
    </xf>
    <xf numFmtId="195" fontId="3" fillId="0" borderId="10" xfId="0" applyNumberFormat="1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4" fillId="0" borderId="22" xfId="0" applyFont="1" applyBorder="1" applyAlignment="1" applyProtection="1">
      <alignment horizontal="left" wrapText="1"/>
      <protection locked="0"/>
    </xf>
    <xf numFmtId="0" fontId="34" fillId="0" borderId="21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distributed" vertical="center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5" fillId="0" borderId="57" xfId="0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horizontal="center" vertical="center"/>
      <protection locked="0"/>
    </xf>
    <xf numFmtId="0" fontId="15" fillId="0" borderId="59" xfId="0" applyFont="1" applyBorder="1" applyAlignment="1" applyProtection="1">
      <alignment horizontal="center" vertical="top" wrapText="1"/>
      <protection locked="0"/>
    </xf>
    <xf numFmtId="0" fontId="15" fillId="0" borderId="60" xfId="0" applyFont="1" applyBorder="1" applyAlignment="1" applyProtection="1">
      <alignment horizontal="center" vertical="top" wrapText="1"/>
      <protection locked="0"/>
    </xf>
    <xf numFmtId="0" fontId="15" fillId="0" borderId="61" xfId="0" applyFont="1" applyBorder="1" applyAlignment="1" applyProtection="1">
      <alignment horizontal="center" vertical="center"/>
      <protection locked="0"/>
    </xf>
    <xf numFmtId="0" fontId="15" fillId="0" borderId="62" xfId="0" applyFont="1" applyBorder="1" applyAlignment="1" applyProtection="1">
      <alignment horizontal="left" vertical="top" wrapText="1"/>
      <protection locked="0"/>
    </xf>
    <xf numFmtId="0" fontId="15" fillId="0" borderId="63" xfId="0" applyFont="1" applyBorder="1" applyAlignment="1" applyProtection="1">
      <alignment horizontal="left" vertical="top" wrapText="1"/>
      <protection locked="0"/>
    </xf>
    <xf numFmtId="0" fontId="15" fillId="0" borderId="64" xfId="0" applyFont="1" applyBorder="1" applyAlignment="1" applyProtection="1">
      <alignment horizontal="left" vertical="top" wrapText="1"/>
      <protection locked="0"/>
    </xf>
    <xf numFmtId="0" fontId="21" fillId="0" borderId="65" xfId="0" applyFont="1" applyBorder="1" applyAlignment="1" applyProtection="1">
      <alignment horizontal="center" vertical="center"/>
      <protection locked="0"/>
    </xf>
    <xf numFmtId="0" fontId="21" fillId="0" borderId="66" xfId="0" applyFont="1" applyBorder="1" applyAlignment="1" applyProtection="1">
      <alignment horizontal="center" vertical="center"/>
      <protection locked="0"/>
    </xf>
    <xf numFmtId="0" fontId="18" fillId="0" borderId="67" xfId="0" applyFont="1" applyBorder="1" applyAlignment="1" applyProtection="1">
      <alignment horizontal="center" vertical="center"/>
      <protection locked="0"/>
    </xf>
    <xf numFmtId="0" fontId="18" fillId="0" borderId="68" xfId="0" applyFont="1" applyBorder="1" applyAlignment="1" applyProtection="1">
      <alignment horizontal="center" vertical="center"/>
      <protection locked="0"/>
    </xf>
    <xf numFmtId="0" fontId="18" fillId="0" borderId="69" xfId="0" applyFont="1" applyBorder="1" applyAlignment="1" applyProtection="1">
      <alignment horizontal="center" vertical="center"/>
      <protection locked="0"/>
    </xf>
    <xf numFmtId="0" fontId="18" fillId="0" borderId="70" xfId="0" applyFont="1" applyBorder="1" applyAlignment="1" applyProtection="1">
      <alignment horizontal="center" vertical="center"/>
      <protection locked="0"/>
    </xf>
    <xf numFmtId="0" fontId="18" fillId="0" borderId="71" xfId="0" applyFont="1" applyBorder="1" applyAlignment="1" applyProtection="1">
      <alignment horizontal="center" vertical="center"/>
      <protection locked="0"/>
    </xf>
    <xf numFmtId="0" fontId="18" fillId="0" borderId="72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73" xfId="0" applyFont="1" applyBorder="1" applyAlignment="1" applyProtection="1">
      <alignment horizontal="center" vertical="center"/>
      <protection locked="0"/>
    </xf>
    <xf numFmtId="0" fontId="18" fillId="0" borderId="74" xfId="0" applyFont="1" applyBorder="1" applyAlignment="1" applyProtection="1">
      <alignment horizontal="center" vertical="center"/>
      <protection locked="0"/>
    </xf>
    <xf numFmtId="0" fontId="18" fillId="0" borderId="75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76" xfId="0" applyFont="1" applyBorder="1" applyAlignment="1" applyProtection="1">
      <alignment horizontal="center" vertical="center"/>
      <protection locked="0"/>
    </xf>
    <xf numFmtId="0" fontId="18" fillId="0" borderId="77" xfId="0" applyFont="1" applyBorder="1" applyAlignment="1" applyProtection="1">
      <alignment horizontal="center" vertical="center"/>
      <protection locked="0"/>
    </xf>
    <xf numFmtId="0" fontId="18" fillId="0" borderId="78" xfId="0" applyFont="1" applyBorder="1" applyAlignment="1" applyProtection="1">
      <alignment horizontal="center" vertical="center"/>
      <protection locked="0"/>
    </xf>
    <xf numFmtId="0" fontId="18" fillId="0" borderId="79" xfId="0" applyFont="1" applyBorder="1" applyAlignment="1" applyProtection="1">
      <alignment horizontal="center" vertical="center"/>
      <protection locked="0"/>
    </xf>
    <xf numFmtId="0" fontId="18" fillId="0" borderId="80" xfId="0" applyFont="1" applyBorder="1" applyAlignment="1" applyProtection="1">
      <alignment horizontal="center" vertical="center"/>
      <protection locked="0"/>
    </xf>
    <xf numFmtId="0" fontId="15" fillId="0" borderId="81" xfId="0" applyFont="1" applyBorder="1" applyAlignment="1" applyProtection="1">
      <alignment horizontal="center" vertical="center"/>
      <protection locked="0"/>
    </xf>
    <xf numFmtId="0" fontId="15" fillId="0" borderId="82" xfId="0" applyFont="1" applyBorder="1" applyAlignment="1" applyProtection="1">
      <alignment horizontal="center" vertical="center"/>
      <protection locked="0"/>
    </xf>
    <xf numFmtId="0" fontId="15" fillId="0" borderId="83" xfId="0" applyFont="1" applyBorder="1" applyAlignment="1" applyProtection="1">
      <alignment horizontal="center" vertical="center"/>
      <protection locked="0"/>
    </xf>
    <xf numFmtId="0" fontId="15" fillId="0" borderId="84" xfId="0" applyFont="1" applyBorder="1" applyAlignment="1" applyProtection="1">
      <alignment horizontal="center" vertical="center"/>
      <protection locked="0"/>
    </xf>
    <xf numFmtId="0" fontId="15" fillId="0" borderId="85" xfId="0" applyFont="1" applyBorder="1" applyAlignment="1" applyProtection="1">
      <alignment horizontal="center" vertical="center"/>
      <protection locked="0"/>
    </xf>
    <xf numFmtId="0" fontId="15" fillId="0" borderId="86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distributed" vertical="center" wrapText="1"/>
      <protection locked="0"/>
    </xf>
    <xf numFmtId="0" fontId="3" fillId="0" borderId="87" xfId="0" applyFont="1" applyBorder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distributed" wrapText="1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99FF"/>
      <rgbColor rgb="00000080"/>
      <rgbColor rgb="00993366"/>
      <rgbColor rgb="00FFFFCC"/>
      <rgbColor rgb="00808080"/>
      <rgbColor rgb="00C0C0C0"/>
      <rgbColor rgb="00FF0000"/>
      <rgbColor rgb="00FFFF00"/>
      <rgbColor rgb="00CCFFFF"/>
      <rgbColor rgb="00CC99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臺南縣官田鄉歷年人口成長趨勢圖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25"/>
          <c:y val="0.0965"/>
          <c:w val="0.7355"/>
          <c:h val="0.7775"/>
        </c:manualLayout>
      </c:layout>
      <c:lineChart>
        <c:grouping val="standard"/>
        <c:varyColors val="0"/>
        <c:ser>
          <c:idx val="0"/>
          <c:order val="0"/>
          <c:tx>
            <c:strRef>
              <c:f>'人口成長趨勢'!$F$3</c:f>
              <c:strCache>
                <c:ptCount val="1"/>
                <c:pt idx="0">
                  <c:v>男</c:v>
                </c:pt>
              </c:strCache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'人口成長趨勢'!$A$4:$A$72</c:f>
              <c:strCache/>
            </c:strRef>
          </c:cat>
          <c:val>
            <c:numRef>
              <c:f>'人口成長趨勢'!$F$4:$F$72</c:f>
              <c:numCache/>
            </c:numRef>
          </c:val>
          <c:smooth val="0"/>
        </c:ser>
        <c:ser>
          <c:idx val="1"/>
          <c:order val="1"/>
          <c:tx>
            <c:strRef>
              <c:f>'人口成長趨勢'!$G$3</c:f>
              <c:strCache>
                <c:ptCount val="1"/>
                <c:pt idx="0">
                  <c:v>女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'人口成長趨勢'!$A$4:$A$72</c:f>
              <c:strCache/>
            </c:strRef>
          </c:cat>
          <c:val>
            <c:numRef>
              <c:f>'人口成長趨勢'!$G$4:$G$72</c:f>
              <c:numCache/>
            </c:numRef>
          </c:val>
          <c:smooth val="0"/>
        </c:ser>
        <c:ser>
          <c:idx val="2"/>
          <c:order val="2"/>
          <c:tx>
            <c:strRef>
              <c:f>'人口成長趨勢'!$E$3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'人口成長趨勢'!$A$4:$A$72</c:f>
              <c:strCache/>
            </c:strRef>
          </c:cat>
          <c:val>
            <c:numRef>
              <c:f>'人口成長趨勢'!$E$4:$E$67</c:f>
              <c:numCache/>
            </c:numRef>
          </c:val>
          <c:smooth val="0"/>
        </c:ser>
        <c:marker val="1"/>
        <c:axId val="22616001"/>
        <c:axId val="2217418"/>
      </c:lineChart>
      <c:catAx>
        <c:axId val="22616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2217418"/>
        <c:crosses val="autoZero"/>
        <c:auto val="1"/>
        <c:lblOffset val="100"/>
        <c:tickLblSkip val="1"/>
        <c:noMultiLvlLbl val="0"/>
      </c:catAx>
      <c:valAx>
        <c:axId val="22174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22616001"/>
        <c:crossesAt val="1"/>
        <c:crossBetween val="between"/>
        <c:dispUnits/>
        <c:majorUnit val="5000"/>
        <c:minorUnit val="3961.6962000000003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ayout>
        <c:manualLayout>
          <c:xMode val="edge"/>
          <c:yMode val="edge"/>
          <c:x val="0.878"/>
          <c:y val="0.38875"/>
          <c:w val="0.1172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臺南市歷年人口成長趨勢圖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"/>
          <c:w val="0.878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'人口成長趨勢'!$F$3</c:f>
              <c:strCache>
                <c:ptCount val="1"/>
                <c:pt idx="0">
                  <c:v>男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'人口成長趨勢'!$A$4:$A$15</c:f>
              <c:numCache/>
            </c:numRef>
          </c:cat>
          <c:val>
            <c:numRef>
              <c:f>'人口成長趨勢'!$F$4:$F$7</c:f>
              <c:numCache/>
            </c:numRef>
          </c:val>
          <c:smooth val="0"/>
        </c:ser>
        <c:ser>
          <c:idx val="1"/>
          <c:order val="1"/>
          <c:tx>
            <c:strRef>
              <c:f>'人口成長趨勢'!$G$3</c:f>
              <c:strCache>
                <c:ptCount val="1"/>
                <c:pt idx="0">
                  <c:v>女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'人口成長趨勢'!$A$4:$A$15</c:f>
              <c:numCache/>
            </c:numRef>
          </c:cat>
          <c:val>
            <c:numRef>
              <c:f>'人口成長趨勢'!$G$4:$G$7</c:f>
              <c:numCache/>
            </c:numRef>
          </c:val>
          <c:smooth val="0"/>
        </c:ser>
        <c:ser>
          <c:idx val="2"/>
          <c:order val="2"/>
          <c:tx>
            <c:strRef>
              <c:f>'人口成長趨勢'!$E$3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'人口成長趨勢'!$A$4:$A$15</c:f>
              <c:numCache/>
            </c:numRef>
          </c:cat>
          <c:val>
            <c:numRef>
              <c:f>'人口成長趨勢'!$E$4:$E$7</c:f>
              <c:numCache/>
            </c:numRef>
          </c:val>
          <c:smooth val="0"/>
        </c:ser>
        <c:marker val="1"/>
        <c:axId val="19956763"/>
        <c:axId val="45393140"/>
      </c:lineChart>
      <c:catAx>
        <c:axId val="19956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5393140"/>
        <c:crosses val="autoZero"/>
        <c:auto val="1"/>
        <c:lblOffset val="100"/>
        <c:tickLblSkip val="1"/>
        <c:noMultiLvlLbl val="0"/>
      </c:catAx>
      <c:valAx>
        <c:axId val="45393140"/>
        <c:scaling>
          <c:orientation val="minMax"/>
          <c:max val="2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9956763"/>
        <c:crossesAt val="1"/>
        <c:crossBetween val="between"/>
        <c:dispUnits/>
        <c:majorUnit val="200000"/>
        <c:minorUnit val="50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42575"/>
          <c:w val="0.101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 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出生、死亡成長趨勢圖</a:t>
            </a:r>
          </a:p>
        </c:rich>
      </c:tx>
      <c:layout>
        <c:manualLayout>
          <c:xMode val="factor"/>
          <c:yMode val="factor"/>
          <c:x val="-0.054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"/>
          <c:w val="0.8815"/>
          <c:h val="0.9345"/>
        </c:manualLayout>
      </c:layout>
      <c:lineChart>
        <c:grouping val="standard"/>
        <c:varyColors val="0"/>
        <c:ser>
          <c:idx val="0"/>
          <c:order val="0"/>
          <c:tx>
            <c:strRef>
              <c:f>'各類人口成長數'!$C$7</c:f>
              <c:strCache>
                <c:ptCount val="1"/>
                <c:pt idx="0">
                  <c:v>14788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'各類人口成長數'!$A$4:$A$7</c:f>
              <c:numCache/>
            </c:numRef>
          </c:cat>
          <c:val>
            <c:numRef>
              <c:f>'各類人口成長數'!$C$4:$C$7</c:f>
              <c:numCache/>
            </c:numRef>
          </c:val>
          <c:smooth val="0"/>
        </c:ser>
        <c:ser>
          <c:idx val="1"/>
          <c:order val="1"/>
          <c:tx>
            <c:strRef>
              <c:f>'各類人口成長數'!$E$2</c:f>
              <c:strCache>
                <c:ptCount val="1"/>
                <c:pt idx="0">
                  <c:v>死亡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'各類人口成長數'!$A$4:$A$7</c:f>
              <c:numCache/>
            </c:numRef>
          </c:cat>
          <c:val>
            <c:numRef>
              <c:f>'各類人口成長數'!$E$4:$E$7</c:f>
              <c:numCache/>
            </c:numRef>
          </c:val>
          <c:smooth val="0"/>
        </c:ser>
        <c:marker val="1"/>
        <c:axId val="5885077"/>
        <c:axId val="52965694"/>
      </c:lineChart>
      <c:catAx>
        <c:axId val="5885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9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2965694"/>
        <c:crosses val="autoZero"/>
        <c:auto val="1"/>
        <c:lblOffset val="100"/>
        <c:tickLblSkip val="1"/>
        <c:noMultiLvlLbl val="0"/>
      </c:catAx>
      <c:valAx>
        <c:axId val="52965694"/>
        <c:scaling>
          <c:orientation val="minMax"/>
          <c:max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6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885077"/>
        <c:crossesAt val="1"/>
        <c:crossBetween val="between"/>
        <c:dispUnits/>
        <c:majorUnit val="30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914"/>
          <c:y val="0.44575"/>
          <c:w val="0.069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遷入、遷出成長趨勢圖</a:t>
            </a:r>
          </a:p>
        </c:rich>
      </c:tx>
      <c:layout>
        <c:manualLayout>
          <c:xMode val="factor"/>
          <c:yMode val="factor"/>
          <c:x val="-0.06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47"/>
          <c:w val="0.877"/>
          <c:h val="0.95025"/>
        </c:manualLayout>
      </c:layout>
      <c:lineChart>
        <c:grouping val="standard"/>
        <c:varyColors val="0"/>
        <c:ser>
          <c:idx val="0"/>
          <c:order val="0"/>
          <c:tx>
            <c:strRef>
              <c:f>'各類人口成長數'!$G$2:$H$2</c:f>
              <c:strCache>
                <c:ptCount val="1"/>
                <c:pt idx="0">
                  <c:v>遷入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'各類人口成長數'!$G$4:$G$7</c:f>
              <c:numCache/>
            </c:numRef>
          </c:val>
          <c:smooth val="0"/>
        </c:ser>
        <c:ser>
          <c:idx val="1"/>
          <c:order val="1"/>
          <c:tx>
            <c:strRef>
              <c:f>'各類人口成長數'!$I$2</c:f>
              <c:strCache>
                <c:ptCount val="1"/>
                <c:pt idx="0">
                  <c:v>遷出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'各類人口成長數'!$I$4:$I$7</c:f>
              <c:numCache/>
            </c:numRef>
          </c:val>
          <c:smooth val="0"/>
        </c:ser>
        <c:marker val="1"/>
        <c:axId val="6929199"/>
        <c:axId val="62362792"/>
      </c:lineChart>
      <c:catAx>
        <c:axId val="692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8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2362792"/>
        <c:crosses val="autoZero"/>
        <c:auto val="1"/>
        <c:lblOffset val="100"/>
        <c:tickLblSkip val="1"/>
        <c:noMultiLvlLbl val="0"/>
      </c:catAx>
      <c:valAx>
        <c:axId val="62362792"/>
        <c:scaling>
          <c:orientation val="minMax"/>
          <c:max val="90000"/>
          <c:min val="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6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929199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92175"/>
          <c:y val="0.45825"/>
          <c:w val="0.0707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 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結婚、離婚對數成長趨勢圖</a:t>
            </a:r>
          </a:p>
        </c:rich>
      </c:tx>
      <c:layout>
        <c:manualLayout>
          <c:xMode val="factor"/>
          <c:yMode val="factor"/>
          <c:x val="-0.055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25"/>
          <c:w val="0.88175"/>
          <c:h val="0.849"/>
        </c:manualLayout>
      </c:layout>
      <c:lineChart>
        <c:grouping val="standard"/>
        <c:varyColors val="0"/>
        <c:ser>
          <c:idx val="0"/>
          <c:order val="0"/>
          <c:tx>
            <c:strRef>
              <c:f>'各類人口成長數'!$M$2</c:f>
              <c:strCache>
                <c:ptCount val="1"/>
                <c:pt idx="0">
                  <c:v>結婚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'各類人口成長數'!$M$4:$M$7</c:f>
              <c:numCache/>
            </c:numRef>
          </c:val>
          <c:smooth val="0"/>
        </c:ser>
        <c:ser>
          <c:idx val="1"/>
          <c:order val="1"/>
          <c:tx>
            <c:strRef>
              <c:f>'各類人口成長數'!$O$2</c:f>
              <c:strCache>
                <c:ptCount val="1"/>
                <c:pt idx="0">
                  <c:v>離婚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'各類人口成長數'!$O$4:$O$7</c:f>
              <c:numCache/>
            </c:numRef>
          </c:val>
          <c:smooth val="0"/>
        </c:ser>
        <c:marker val="1"/>
        <c:axId val="24394217"/>
        <c:axId val="18221362"/>
      </c:lineChart>
      <c:catAx>
        <c:axId val="24394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9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8221362"/>
        <c:crosses val="autoZero"/>
        <c:auto val="1"/>
        <c:lblOffset val="100"/>
        <c:tickLblSkip val="1"/>
        <c:noMultiLvlLbl val="0"/>
      </c:catAx>
      <c:valAx>
        <c:axId val="182213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對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439421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90375"/>
          <c:y val="0.4565"/>
          <c:w val="0.0942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原住民人口成長趨勢圖</a:t>
            </a:r>
          </a:p>
        </c:rich>
      </c:tx>
      <c:layout>
        <c:manualLayout>
          <c:xMode val="factor"/>
          <c:yMode val="factor"/>
          <c:x val="-0.05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5975"/>
          <c:w val="0.7237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'原住民'!$L$3</c:f>
              <c:strCache>
                <c:ptCount val="1"/>
                <c:pt idx="0">
                  <c:v>山地原住民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'原住民'!$A$5:$A$8</c:f>
              <c:numCache/>
            </c:numRef>
          </c:cat>
          <c:val>
            <c:numRef>
              <c:f>'原住民'!$L$5:$L$8</c:f>
              <c:numCache/>
            </c:numRef>
          </c:val>
          <c:smooth val="0"/>
        </c:ser>
        <c:ser>
          <c:idx val="1"/>
          <c:order val="1"/>
          <c:tx>
            <c:strRef>
              <c:f>'原住民'!$I$3</c:f>
              <c:strCache>
                <c:ptCount val="1"/>
                <c:pt idx="0">
                  <c:v>平地原住民</c:v>
                </c:pt>
              </c:strCache>
            </c:strRef>
          </c:tx>
          <c:spPr>
            <a:ln w="3175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'原住民'!$A$5:$A$8</c:f>
              <c:numCache/>
            </c:numRef>
          </c:cat>
          <c:val>
            <c:numRef>
              <c:f>'原住民'!$I$5:$I$8</c:f>
              <c:numCache/>
            </c:numRef>
          </c:val>
          <c:smooth val="0"/>
        </c:ser>
        <c:ser>
          <c:idx val="2"/>
          <c:order val="2"/>
          <c:tx>
            <c:strRef>
              <c:f>'原住民'!$H$3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'原住民'!$A$5:$A$8</c:f>
              <c:numCache/>
            </c:numRef>
          </c:cat>
          <c:val>
            <c:numRef>
              <c:f>'原住民'!$H$5:$H$8</c:f>
              <c:numCache/>
            </c:numRef>
          </c:val>
          <c:smooth val="0"/>
        </c:ser>
        <c:marker val="1"/>
        <c:axId val="29774531"/>
        <c:axId val="66644188"/>
      </c:lineChart>
      <c:catAx>
        <c:axId val="2977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6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6644188"/>
        <c:crosses val="autoZero"/>
        <c:auto val="1"/>
        <c:lblOffset val="100"/>
        <c:tickLblSkip val="1"/>
        <c:noMultiLvlLbl val="0"/>
      </c:catAx>
      <c:valAx>
        <c:axId val="66644188"/>
        <c:scaling>
          <c:orientation val="minMax"/>
          <c:max val="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9774531"/>
        <c:crossesAt val="1"/>
        <c:crossBetween val="between"/>
        <c:dispUnits/>
        <c:majorUnit val="1000"/>
        <c:minorUnit val="2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2885"/>
          <c:w val="0.14225"/>
          <c:h val="0.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0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2700" b="0" i="0" u="none" baseline="0">
                <a:solidFill>
                  <a:srgbClr val="000000"/>
                </a:solidFill>
              </a:rPr>
              <a:t>102</a:t>
            </a:r>
            <a:r>
              <a:rPr lang="en-US" cap="none" sz="2700" b="0" i="0" u="none" baseline="0">
                <a:solidFill>
                  <a:srgbClr val="000000"/>
                </a:solidFill>
              </a:rPr>
              <a:t>年年終統計圖</a:t>
            </a:r>
          </a:p>
        </c:rich>
      </c:tx>
      <c:layout>
        <c:manualLayout>
          <c:xMode val="factor"/>
          <c:yMode val="factor"/>
          <c:x val="-0.043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75"/>
          <c:y val="0.42525"/>
          <c:w val="0.41825"/>
          <c:h val="0.3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('歷年年齡層'!$C$2:$G$3,'歷年年齡層'!$H$2)</c:f>
              <c:strCache/>
            </c:strRef>
          </c:cat>
          <c:val>
            <c:numRef>
              <c:f>('歷年年齡層'!$C$10:$G$10,'歷年年齡層'!$L$10)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5"/>
          <c:y val="0.35525"/>
          <c:w val="0.27175"/>
          <c:h val="0.4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6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  102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年終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歲以上人口教育程現況圖</a:t>
            </a:r>
          </a:p>
        </c:rich>
      </c:tx>
      <c:layout>
        <c:manualLayout>
          <c:xMode val="factor"/>
          <c:yMode val="factor"/>
          <c:x val="-0.004"/>
          <c:y val="0.00625"/>
        </c:manualLayout>
      </c:layout>
      <c:spPr>
        <a:noFill/>
        <a:ln>
          <a:noFill/>
        </a:ln>
      </c:spPr>
    </c:title>
    <c:view3D>
      <c:rotX val="12"/>
      <c:hPercent val="45"/>
      <c:rotY val="28"/>
      <c:depthPercent val="100"/>
      <c:rAngAx val="1"/>
    </c:view3D>
    <c:plotArea>
      <c:layout>
        <c:manualLayout>
          <c:xMode val="edge"/>
          <c:yMode val="edge"/>
          <c:x val="0.01325"/>
          <c:y val="0.142"/>
          <c:w val="0.869"/>
          <c:h val="0.8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'教育程度'!$B$4:$L$4</c:f>
              <c:strCache/>
            </c:strRef>
          </c:cat>
          <c:val>
            <c:numRef>
              <c:f>'教育程度'!$B$11:$L$11</c:f>
              <c:numCache/>
            </c:numRef>
          </c:val>
          <c:shape val="box"/>
        </c:ser>
        <c:shape val="box"/>
        <c:axId val="62926781"/>
        <c:axId val="29470118"/>
      </c:bar3DChart>
      <c:catAx>
        <c:axId val="62926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470118"/>
        <c:crosses val="autoZero"/>
        <c:auto val="1"/>
        <c:lblOffset val="100"/>
        <c:tickLblSkip val="1"/>
        <c:noMultiLvlLbl val="0"/>
      </c:catAx>
      <c:valAx>
        <c:axId val="29470118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</a:defRPr>
            </a:pPr>
          </a:p>
        </c:txPr>
        <c:crossAx val="62926781"/>
        <c:crossesAt val="1"/>
        <c:crossBetween val="between"/>
        <c:dispUnits/>
        <c:majorUnit val="50000"/>
        <c:minorUnit val="10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  110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年底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15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歲以上人口婚姻狀況圖</a:t>
            </a:r>
          </a:p>
        </c:rich>
      </c:tx>
      <c:layout>
        <c:manualLayout>
          <c:xMode val="factor"/>
          <c:yMode val="factor"/>
          <c:x val="0.0817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25"/>
          <c:y val="0.4645"/>
          <c:w val="0.3275"/>
          <c:h val="0.15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25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,</c:separator>
          </c:dLbls>
          <c:cat>
            <c:strRef>
              <c:f>'婚姻狀況'!$B$1:$E$1</c:f>
              <c:strCache/>
            </c:strRef>
          </c:cat>
          <c:val>
            <c:numRef>
              <c:f>'婚姻狀況'!$B$2:$E$2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5"/>
          <c:y val="0.42625"/>
          <c:w val="0.11525"/>
          <c:h val="0.2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8</xdr:col>
      <xdr:colOff>1019175</xdr:colOff>
      <xdr:row>93</xdr:row>
      <xdr:rowOff>19050</xdr:rowOff>
    </xdr:to>
    <xdr:graphicFrame>
      <xdr:nvGraphicFramePr>
        <xdr:cNvPr id="1" name="圖表 1"/>
        <xdr:cNvGraphicFramePr/>
      </xdr:nvGraphicFramePr>
      <xdr:xfrm>
        <a:off x="0" y="17392650"/>
        <a:ext cx="61722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72</xdr:row>
      <xdr:rowOff>28575</xdr:rowOff>
    </xdr:from>
    <xdr:to>
      <xdr:col>9</xdr:col>
      <xdr:colOff>0</xdr:colOff>
      <xdr:row>106</xdr:row>
      <xdr:rowOff>0</xdr:rowOff>
    </xdr:to>
    <xdr:graphicFrame>
      <xdr:nvGraphicFramePr>
        <xdr:cNvPr id="2" name="圖表 2"/>
        <xdr:cNvGraphicFramePr/>
      </xdr:nvGraphicFramePr>
      <xdr:xfrm>
        <a:off x="0" y="17240250"/>
        <a:ext cx="6172200" cy="612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69</xdr:row>
      <xdr:rowOff>123825</xdr:rowOff>
    </xdr:from>
    <xdr:to>
      <xdr:col>16</xdr:col>
      <xdr:colOff>9525</xdr:colOff>
      <xdr:row>82</xdr:row>
      <xdr:rowOff>333375</xdr:rowOff>
    </xdr:to>
    <xdr:graphicFrame>
      <xdr:nvGraphicFramePr>
        <xdr:cNvPr id="1" name="圖表 1"/>
        <xdr:cNvGraphicFramePr/>
      </xdr:nvGraphicFramePr>
      <xdr:xfrm>
        <a:off x="28575" y="24441150"/>
        <a:ext cx="10144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83</xdr:row>
      <xdr:rowOff>114300</xdr:rowOff>
    </xdr:from>
    <xdr:to>
      <xdr:col>16</xdr:col>
      <xdr:colOff>0</xdr:colOff>
      <xdr:row>96</xdr:row>
      <xdr:rowOff>342900</xdr:rowOff>
    </xdr:to>
    <xdr:graphicFrame>
      <xdr:nvGraphicFramePr>
        <xdr:cNvPr id="2" name="圖表 2"/>
        <xdr:cNvGraphicFramePr/>
      </xdr:nvGraphicFramePr>
      <xdr:xfrm>
        <a:off x="0" y="29365575"/>
        <a:ext cx="1016317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97</xdr:row>
      <xdr:rowOff>152400</xdr:rowOff>
    </xdr:from>
    <xdr:to>
      <xdr:col>16</xdr:col>
      <xdr:colOff>0</xdr:colOff>
      <xdr:row>110</xdr:row>
      <xdr:rowOff>314325</xdr:rowOff>
    </xdr:to>
    <xdr:graphicFrame>
      <xdr:nvGraphicFramePr>
        <xdr:cNvPr id="3" name="圖表 3"/>
        <xdr:cNvGraphicFramePr/>
      </xdr:nvGraphicFramePr>
      <xdr:xfrm>
        <a:off x="0" y="34337625"/>
        <a:ext cx="10163175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28575</xdr:rowOff>
    </xdr:from>
    <xdr:to>
      <xdr:col>14</xdr:col>
      <xdr:colOff>0</xdr:colOff>
      <xdr:row>85</xdr:row>
      <xdr:rowOff>314325</xdr:rowOff>
    </xdr:to>
    <xdr:graphicFrame>
      <xdr:nvGraphicFramePr>
        <xdr:cNvPr id="1" name="圖表 1"/>
        <xdr:cNvGraphicFramePr/>
      </xdr:nvGraphicFramePr>
      <xdr:xfrm>
        <a:off x="0" y="25403175"/>
        <a:ext cx="8001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139</xdr:row>
      <xdr:rowOff>95250</xdr:rowOff>
    </xdr:from>
    <xdr:to>
      <xdr:col>13</xdr:col>
      <xdr:colOff>1190625</xdr:colOff>
      <xdr:row>154</xdr:row>
      <xdr:rowOff>180975</xdr:rowOff>
    </xdr:to>
    <xdr:graphicFrame>
      <xdr:nvGraphicFramePr>
        <xdr:cNvPr id="1" name="圖表 4"/>
        <xdr:cNvGraphicFramePr/>
      </xdr:nvGraphicFramePr>
      <xdr:xfrm>
        <a:off x="0" y="49082325"/>
        <a:ext cx="101441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148</xdr:row>
      <xdr:rowOff>133350</xdr:rowOff>
    </xdr:from>
    <xdr:to>
      <xdr:col>14</xdr:col>
      <xdr:colOff>0</xdr:colOff>
      <xdr:row>172</xdr:row>
      <xdr:rowOff>152400</xdr:rowOff>
    </xdr:to>
    <xdr:graphicFrame>
      <xdr:nvGraphicFramePr>
        <xdr:cNvPr id="1" name="圖表 2"/>
        <xdr:cNvGraphicFramePr/>
      </xdr:nvGraphicFramePr>
      <xdr:xfrm>
        <a:off x="0" y="38661975"/>
        <a:ext cx="94392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0.19975</cdr:x>
      <cdr:y>0.91175</cdr:y>
    </cdr:from>
    <cdr:to>
      <cdr:x>0.7625</cdr:x>
      <cdr:y>0.9655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1876425" y="7077075"/>
          <a:ext cx="53054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171450</xdr:rowOff>
    </xdr:from>
    <xdr:to>
      <xdr:col>8</xdr:col>
      <xdr:colOff>38100</xdr:colOff>
      <xdr:row>24</xdr:row>
      <xdr:rowOff>190500</xdr:rowOff>
    </xdr:to>
    <xdr:graphicFrame>
      <xdr:nvGraphicFramePr>
        <xdr:cNvPr id="1" name="圖表 1"/>
        <xdr:cNvGraphicFramePr/>
      </xdr:nvGraphicFramePr>
      <xdr:xfrm>
        <a:off x="66675" y="1238250"/>
        <a:ext cx="9420225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B16" sqref="B16"/>
    </sheetView>
  </sheetViews>
  <sheetFormatPr defaultColWidth="9.00390625" defaultRowHeight="14.25" customHeight="1"/>
  <cols>
    <col min="1" max="1" width="5.50390625" style="1" customWidth="1"/>
    <col min="2" max="2" width="8.25390625" style="2" customWidth="1"/>
    <col min="3" max="3" width="8.00390625" style="2" customWidth="1"/>
    <col min="4" max="4" width="8.75390625" style="2" customWidth="1"/>
    <col min="5" max="5" width="10.125" style="2" customWidth="1"/>
    <col min="6" max="6" width="9.25390625" style="2" customWidth="1"/>
    <col min="7" max="7" width="9.50390625" style="2" customWidth="1"/>
    <col min="8" max="8" width="8.25390625" style="2" customWidth="1"/>
    <col min="9" max="9" width="13.375" style="3" customWidth="1"/>
  </cols>
  <sheetData>
    <row r="1" spans="1:9" ht="33.75" customHeight="1">
      <c r="A1" s="139" t="s">
        <v>1574</v>
      </c>
      <c r="B1" s="139"/>
      <c r="C1" s="139"/>
      <c r="D1" s="139"/>
      <c r="E1" s="139"/>
      <c r="F1" s="139"/>
      <c r="G1" s="139"/>
      <c r="H1" s="139"/>
      <c r="I1" s="139"/>
    </row>
    <row r="2" spans="1:9" ht="18" customHeight="1">
      <c r="A2" s="140" t="s">
        <v>0</v>
      </c>
      <c r="B2" s="141" t="s">
        <v>1</v>
      </c>
      <c r="C2" s="140" t="s">
        <v>2</v>
      </c>
      <c r="D2" s="140" t="s">
        <v>3</v>
      </c>
      <c r="E2" s="143" t="s">
        <v>1571</v>
      </c>
      <c r="F2" s="144"/>
      <c r="G2" s="145"/>
      <c r="H2" s="141" t="s">
        <v>4</v>
      </c>
      <c r="I2" s="146" t="s">
        <v>5</v>
      </c>
    </row>
    <row r="3" spans="1:9" ht="18" customHeight="1">
      <c r="A3" s="140"/>
      <c r="B3" s="142"/>
      <c r="C3" s="140"/>
      <c r="D3" s="140"/>
      <c r="E3" s="5" t="s">
        <v>6</v>
      </c>
      <c r="F3" s="5" t="s">
        <v>7</v>
      </c>
      <c r="G3" s="5" t="s">
        <v>8</v>
      </c>
      <c r="H3" s="140"/>
      <c r="I3" s="146"/>
    </row>
    <row r="4" spans="1:9" ht="18.75" customHeight="1">
      <c r="A4" s="6">
        <v>99</v>
      </c>
      <c r="B4" s="6">
        <v>752</v>
      </c>
      <c r="C4" s="7">
        <v>14730</v>
      </c>
      <c r="D4" s="7">
        <v>640132</v>
      </c>
      <c r="E4" s="6">
        <f>F4+G4</f>
        <v>1873794</v>
      </c>
      <c r="F4" s="8">
        <v>944044</v>
      </c>
      <c r="G4" s="7">
        <v>929750</v>
      </c>
      <c r="H4" s="7">
        <f aca="true" t="shared" si="0" ref="H4:H35">F4/G4*100</f>
        <v>101.53740252756118</v>
      </c>
      <c r="I4" s="147" t="s">
        <v>1587</v>
      </c>
    </row>
    <row r="5" spans="1:9" ht="18.75" customHeight="1">
      <c r="A5" s="6">
        <v>100</v>
      </c>
      <c r="B5" s="6">
        <v>752</v>
      </c>
      <c r="C5" s="7">
        <v>14730</v>
      </c>
      <c r="D5" s="7">
        <v>648283</v>
      </c>
      <c r="E5" s="6">
        <f aca="true" t="shared" si="1" ref="E5:E68">F5+G5</f>
        <v>1876960</v>
      </c>
      <c r="F5" s="7">
        <v>943899</v>
      </c>
      <c r="G5" s="7">
        <v>933061</v>
      </c>
      <c r="H5" s="7">
        <f t="shared" si="0"/>
        <v>101.16155321034745</v>
      </c>
      <c r="I5" s="148"/>
    </row>
    <row r="6" spans="1:9" ht="18.75" customHeight="1">
      <c r="A6" s="6">
        <v>101</v>
      </c>
      <c r="B6" s="6">
        <v>752</v>
      </c>
      <c r="C6" s="7">
        <v>14730</v>
      </c>
      <c r="D6" s="7">
        <v>656402</v>
      </c>
      <c r="E6" s="6">
        <f t="shared" si="1"/>
        <v>1881645</v>
      </c>
      <c r="F6" s="7">
        <v>945004</v>
      </c>
      <c r="G6" s="7">
        <v>936641</v>
      </c>
      <c r="H6" s="7">
        <f t="shared" si="0"/>
        <v>100.89287144167297</v>
      </c>
      <c r="I6" s="97"/>
    </row>
    <row r="7" spans="1:9" ht="18.75" customHeight="1">
      <c r="A7" s="6">
        <v>102</v>
      </c>
      <c r="B7" s="6">
        <v>752</v>
      </c>
      <c r="C7" s="7">
        <v>14715</v>
      </c>
      <c r="D7" s="7">
        <v>663131</v>
      </c>
      <c r="E7" s="6">
        <f t="shared" si="1"/>
        <v>1883208</v>
      </c>
      <c r="F7" s="7">
        <v>944555</v>
      </c>
      <c r="G7" s="7">
        <v>938653</v>
      </c>
      <c r="H7" s="7">
        <f t="shared" si="0"/>
        <v>100.62877335927121</v>
      </c>
      <c r="I7" s="98"/>
    </row>
    <row r="8" spans="1:9" ht="18.75" customHeight="1">
      <c r="A8" s="6">
        <v>103</v>
      </c>
      <c r="B8" s="6">
        <v>752</v>
      </c>
      <c r="C8" s="7">
        <v>14638</v>
      </c>
      <c r="D8" s="7">
        <v>668013</v>
      </c>
      <c r="E8" s="6">
        <f t="shared" si="1"/>
        <v>1884284</v>
      </c>
      <c r="F8" s="7">
        <v>944069</v>
      </c>
      <c r="G8" s="7">
        <v>940215</v>
      </c>
      <c r="H8" s="88">
        <f t="shared" si="0"/>
        <v>100.40990624484824</v>
      </c>
      <c r="I8" s="137" t="s">
        <v>1600</v>
      </c>
    </row>
    <row r="9" spans="1:9" ht="18.75" customHeight="1">
      <c r="A9" s="6">
        <v>104</v>
      </c>
      <c r="B9" s="6">
        <v>752</v>
      </c>
      <c r="C9" s="7">
        <v>14635</v>
      </c>
      <c r="D9" s="7">
        <v>672325</v>
      </c>
      <c r="E9" s="6">
        <f t="shared" si="1"/>
        <v>1885541</v>
      </c>
      <c r="F9" s="7">
        <v>943804</v>
      </c>
      <c r="G9" s="7">
        <v>941737</v>
      </c>
      <c r="H9" s="88">
        <f t="shared" si="0"/>
        <v>100.21948803115943</v>
      </c>
      <c r="I9" s="138"/>
    </row>
    <row r="10" spans="1:9" ht="18.75" customHeight="1">
      <c r="A10" s="6">
        <v>105</v>
      </c>
      <c r="B10" s="6">
        <v>752</v>
      </c>
      <c r="C10" s="7">
        <v>14636</v>
      </c>
      <c r="D10" s="7">
        <v>678158</v>
      </c>
      <c r="E10" s="6">
        <f t="shared" si="1"/>
        <v>1886033</v>
      </c>
      <c r="F10" s="7">
        <v>943082</v>
      </c>
      <c r="G10" s="7">
        <v>942951</v>
      </c>
      <c r="H10" s="133">
        <f t="shared" si="0"/>
        <v>100.0138925564531</v>
      </c>
      <c r="I10" s="90"/>
    </row>
    <row r="11" spans="1:9" ht="18.75" customHeight="1">
      <c r="A11" s="6">
        <v>106</v>
      </c>
      <c r="B11" s="6">
        <v>752</v>
      </c>
      <c r="C11" s="7">
        <v>14626</v>
      </c>
      <c r="D11" s="7">
        <v>683814</v>
      </c>
      <c r="E11" s="6">
        <v>1886522</v>
      </c>
      <c r="F11" s="7">
        <v>942278</v>
      </c>
      <c r="G11" s="7">
        <v>944244</v>
      </c>
      <c r="H11" s="132">
        <f t="shared" si="0"/>
        <v>99.79179110484154</v>
      </c>
      <c r="I11" s="90"/>
    </row>
    <row r="12" spans="1:9" ht="18.75" customHeight="1">
      <c r="A12" s="6">
        <v>107</v>
      </c>
      <c r="B12" s="6">
        <v>649</v>
      </c>
      <c r="C12" s="7">
        <v>9650</v>
      </c>
      <c r="D12" s="7">
        <v>689258</v>
      </c>
      <c r="E12" s="6">
        <f t="shared" si="1"/>
        <v>1883831</v>
      </c>
      <c r="F12" s="87">
        <v>939967</v>
      </c>
      <c r="G12" s="87">
        <v>943864</v>
      </c>
      <c r="H12" s="132">
        <f t="shared" si="0"/>
        <v>99.58712272106999</v>
      </c>
      <c r="I12" s="90"/>
    </row>
    <row r="13" spans="1:9" ht="18.75" customHeight="1">
      <c r="A13" s="6">
        <v>108</v>
      </c>
      <c r="B13" s="6">
        <v>649</v>
      </c>
      <c r="C13" s="7">
        <v>9653</v>
      </c>
      <c r="D13" s="7">
        <v>696269</v>
      </c>
      <c r="E13" s="6">
        <f t="shared" si="1"/>
        <v>1880906</v>
      </c>
      <c r="F13" s="87">
        <v>937342</v>
      </c>
      <c r="G13" s="87">
        <v>943564</v>
      </c>
      <c r="H13" s="132">
        <f t="shared" si="0"/>
        <v>99.34058527031553</v>
      </c>
      <c r="I13" s="90"/>
    </row>
    <row r="14" spans="1:9" ht="18.75" customHeight="1">
      <c r="A14" s="6">
        <v>109</v>
      </c>
      <c r="B14" s="6">
        <v>649</v>
      </c>
      <c r="C14" s="7">
        <v>9658</v>
      </c>
      <c r="D14" s="7">
        <v>703564</v>
      </c>
      <c r="E14" s="6">
        <f t="shared" si="1"/>
        <v>1874917</v>
      </c>
      <c r="F14" s="87">
        <v>933869</v>
      </c>
      <c r="G14" s="87">
        <v>941048</v>
      </c>
      <c r="H14" s="132">
        <f t="shared" si="0"/>
        <v>99.23712711785159</v>
      </c>
      <c r="I14" s="90"/>
    </row>
    <row r="15" spans="1:9" ht="18.75" customHeight="1">
      <c r="A15" s="6">
        <v>110</v>
      </c>
      <c r="B15" s="6">
        <v>649</v>
      </c>
      <c r="C15" s="7">
        <v>9656</v>
      </c>
      <c r="D15" s="7">
        <v>709926</v>
      </c>
      <c r="E15" s="6">
        <f t="shared" si="1"/>
        <v>1862059</v>
      </c>
      <c r="F15" s="87">
        <v>927158</v>
      </c>
      <c r="G15" s="87">
        <v>934901</v>
      </c>
      <c r="H15" s="132">
        <f t="shared" si="0"/>
        <v>99.17178396429141</v>
      </c>
      <c r="I15" s="90"/>
    </row>
    <row r="16" spans="1:9" ht="18.75" customHeight="1">
      <c r="A16" s="6">
        <v>111</v>
      </c>
      <c r="B16" s="6"/>
      <c r="C16" s="7"/>
      <c r="D16" s="7"/>
      <c r="E16" s="6">
        <f t="shared" si="1"/>
        <v>0</v>
      </c>
      <c r="F16" s="87"/>
      <c r="G16" s="87"/>
      <c r="H16" s="132" t="e">
        <f t="shared" si="0"/>
        <v>#DIV/0!</v>
      </c>
      <c r="I16" s="90"/>
    </row>
    <row r="17" spans="1:9" ht="18.75" customHeight="1">
      <c r="A17" s="6">
        <v>112</v>
      </c>
      <c r="B17" s="6"/>
      <c r="C17" s="7"/>
      <c r="D17" s="7"/>
      <c r="E17" s="6">
        <f t="shared" si="1"/>
        <v>0</v>
      </c>
      <c r="F17" s="87"/>
      <c r="G17" s="87"/>
      <c r="H17" s="132" t="e">
        <f t="shared" si="0"/>
        <v>#DIV/0!</v>
      </c>
      <c r="I17" s="90"/>
    </row>
    <row r="18" spans="1:9" ht="18.75" customHeight="1">
      <c r="A18" s="6">
        <v>113</v>
      </c>
      <c r="B18" s="6"/>
      <c r="C18" s="7"/>
      <c r="D18" s="7"/>
      <c r="E18" s="6">
        <f t="shared" si="1"/>
        <v>0</v>
      </c>
      <c r="F18" s="87"/>
      <c r="G18" s="87"/>
      <c r="H18" s="132" t="e">
        <f t="shared" si="0"/>
        <v>#DIV/0!</v>
      </c>
      <c r="I18" s="89"/>
    </row>
    <row r="19" spans="1:9" ht="18.75" customHeight="1">
      <c r="A19" s="6">
        <v>114</v>
      </c>
      <c r="B19" s="6"/>
      <c r="C19" s="7"/>
      <c r="D19" s="7"/>
      <c r="E19" s="6">
        <f t="shared" si="1"/>
        <v>0</v>
      </c>
      <c r="F19" s="87"/>
      <c r="G19" s="87"/>
      <c r="H19" s="132" t="e">
        <f t="shared" si="0"/>
        <v>#DIV/0!</v>
      </c>
      <c r="I19" s="89"/>
    </row>
    <row r="20" spans="1:9" ht="18.75" customHeight="1">
      <c r="A20" s="6">
        <v>115</v>
      </c>
      <c r="B20" s="6"/>
      <c r="C20" s="7"/>
      <c r="D20" s="7"/>
      <c r="E20" s="6">
        <f t="shared" si="1"/>
        <v>0</v>
      </c>
      <c r="F20" s="7"/>
      <c r="G20" s="7"/>
      <c r="H20" s="132" t="e">
        <f t="shared" si="0"/>
        <v>#DIV/0!</v>
      </c>
      <c r="I20" s="89"/>
    </row>
    <row r="21" spans="1:9" ht="18.75" customHeight="1">
      <c r="A21" s="6">
        <v>116</v>
      </c>
      <c r="B21" s="6"/>
      <c r="C21" s="7"/>
      <c r="D21" s="7"/>
      <c r="E21" s="6">
        <f t="shared" si="1"/>
        <v>0</v>
      </c>
      <c r="F21" s="7"/>
      <c r="G21" s="7"/>
      <c r="H21" s="132" t="e">
        <f t="shared" si="0"/>
        <v>#DIV/0!</v>
      </c>
      <c r="I21" s="89"/>
    </row>
    <row r="22" spans="1:9" ht="18.75" customHeight="1">
      <c r="A22" s="6">
        <v>117</v>
      </c>
      <c r="B22" s="6"/>
      <c r="C22" s="7"/>
      <c r="D22" s="7"/>
      <c r="E22" s="6">
        <f t="shared" si="1"/>
        <v>0</v>
      </c>
      <c r="F22" s="7"/>
      <c r="G22" s="7"/>
      <c r="H22" s="132" t="e">
        <f t="shared" si="0"/>
        <v>#DIV/0!</v>
      </c>
      <c r="I22" s="89"/>
    </row>
    <row r="23" spans="1:9" ht="18.75" customHeight="1">
      <c r="A23" s="6">
        <v>118</v>
      </c>
      <c r="B23" s="6"/>
      <c r="C23" s="7"/>
      <c r="D23" s="7"/>
      <c r="E23" s="6">
        <f t="shared" si="1"/>
        <v>0</v>
      </c>
      <c r="F23" s="7"/>
      <c r="G23" s="7"/>
      <c r="H23" s="132" t="e">
        <f t="shared" si="0"/>
        <v>#DIV/0!</v>
      </c>
      <c r="I23" s="89"/>
    </row>
    <row r="24" spans="1:9" ht="18.75" customHeight="1">
      <c r="A24" s="6">
        <v>119</v>
      </c>
      <c r="B24" s="6"/>
      <c r="C24" s="7"/>
      <c r="D24" s="7"/>
      <c r="E24" s="6">
        <f t="shared" si="1"/>
        <v>0</v>
      </c>
      <c r="F24" s="7"/>
      <c r="G24" s="7"/>
      <c r="H24" s="132" t="e">
        <f t="shared" si="0"/>
        <v>#DIV/0!</v>
      </c>
      <c r="I24" s="89"/>
    </row>
    <row r="25" spans="1:9" ht="18.75" customHeight="1">
      <c r="A25" s="6">
        <v>120</v>
      </c>
      <c r="B25" s="6"/>
      <c r="C25" s="7"/>
      <c r="D25" s="7"/>
      <c r="E25" s="6">
        <f t="shared" si="1"/>
        <v>0</v>
      </c>
      <c r="F25" s="7"/>
      <c r="G25" s="7"/>
      <c r="H25" s="132" t="e">
        <f t="shared" si="0"/>
        <v>#DIV/0!</v>
      </c>
      <c r="I25" s="91"/>
    </row>
    <row r="26" spans="1:9" ht="18.75" customHeight="1">
      <c r="A26" s="6">
        <v>121</v>
      </c>
      <c r="B26" s="6"/>
      <c r="C26" s="7"/>
      <c r="D26" s="7"/>
      <c r="E26" s="6">
        <f t="shared" si="1"/>
        <v>0</v>
      </c>
      <c r="F26" s="7"/>
      <c r="G26" s="7"/>
      <c r="H26" s="132" t="e">
        <f t="shared" si="0"/>
        <v>#DIV/0!</v>
      </c>
      <c r="I26" s="91"/>
    </row>
    <row r="27" spans="1:9" ht="18.75" customHeight="1">
      <c r="A27" s="6">
        <v>122</v>
      </c>
      <c r="B27" s="6"/>
      <c r="C27" s="7"/>
      <c r="D27" s="7"/>
      <c r="E27" s="6">
        <f t="shared" si="1"/>
        <v>0</v>
      </c>
      <c r="F27" s="7"/>
      <c r="G27" s="7"/>
      <c r="H27" s="132" t="e">
        <f t="shared" si="0"/>
        <v>#DIV/0!</v>
      </c>
      <c r="I27" s="92"/>
    </row>
    <row r="28" spans="1:9" ht="18.75" customHeight="1">
      <c r="A28" s="6">
        <v>123</v>
      </c>
      <c r="B28" s="6"/>
      <c r="C28" s="7"/>
      <c r="D28" s="7"/>
      <c r="E28" s="6">
        <f t="shared" si="1"/>
        <v>0</v>
      </c>
      <c r="F28" s="7"/>
      <c r="G28" s="7"/>
      <c r="H28" s="132" t="e">
        <f t="shared" si="0"/>
        <v>#DIV/0!</v>
      </c>
      <c r="I28" s="92"/>
    </row>
    <row r="29" spans="1:9" ht="18.75" customHeight="1">
      <c r="A29" s="6">
        <v>124</v>
      </c>
      <c r="B29" s="6"/>
      <c r="C29" s="7"/>
      <c r="D29" s="7"/>
      <c r="E29" s="6">
        <f t="shared" si="1"/>
        <v>0</v>
      </c>
      <c r="F29" s="7"/>
      <c r="G29" s="7"/>
      <c r="H29" s="132" t="e">
        <f t="shared" si="0"/>
        <v>#DIV/0!</v>
      </c>
      <c r="I29" s="93"/>
    </row>
    <row r="30" spans="1:9" ht="18.75" customHeight="1">
      <c r="A30" s="6">
        <v>125</v>
      </c>
      <c r="B30" s="6"/>
      <c r="C30" s="7"/>
      <c r="D30" s="7"/>
      <c r="E30" s="6">
        <f t="shared" si="1"/>
        <v>0</v>
      </c>
      <c r="F30" s="7"/>
      <c r="G30" s="7"/>
      <c r="H30" s="132" t="e">
        <f t="shared" si="0"/>
        <v>#DIV/0!</v>
      </c>
      <c r="I30" s="91"/>
    </row>
    <row r="31" spans="1:9" ht="18.75" customHeight="1">
      <c r="A31" s="6">
        <v>126</v>
      </c>
      <c r="B31" s="6"/>
      <c r="C31" s="7"/>
      <c r="D31" s="7"/>
      <c r="E31" s="6">
        <f t="shared" si="1"/>
        <v>0</v>
      </c>
      <c r="F31" s="7"/>
      <c r="G31" s="7"/>
      <c r="H31" s="132" t="e">
        <f t="shared" si="0"/>
        <v>#DIV/0!</v>
      </c>
      <c r="I31" s="91"/>
    </row>
    <row r="32" spans="1:9" ht="18.75" customHeight="1">
      <c r="A32" s="6">
        <v>127</v>
      </c>
      <c r="B32" s="6"/>
      <c r="C32" s="7"/>
      <c r="D32" s="7"/>
      <c r="E32" s="6">
        <f t="shared" si="1"/>
        <v>0</v>
      </c>
      <c r="F32" s="7"/>
      <c r="G32" s="7"/>
      <c r="H32" s="132" t="e">
        <f t="shared" si="0"/>
        <v>#DIV/0!</v>
      </c>
      <c r="I32" s="90"/>
    </row>
    <row r="33" spans="1:9" ht="18.75" customHeight="1">
      <c r="A33" s="6">
        <v>128</v>
      </c>
      <c r="B33" s="6"/>
      <c r="C33" s="7"/>
      <c r="D33" s="7"/>
      <c r="E33" s="6">
        <f t="shared" si="1"/>
        <v>0</v>
      </c>
      <c r="F33" s="7"/>
      <c r="G33" s="7"/>
      <c r="H33" s="132" t="e">
        <f t="shared" si="0"/>
        <v>#DIV/0!</v>
      </c>
      <c r="I33" s="90"/>
    </row>
    <row r="34" spans="1:9" ht="18.75" customHeight="1">
      <c r="A34" s="6">
        <v>129</v>
      </c>
      <c r="B34" s="6"/>
      <c r="C34" s="7"/>
      <c r="D34" s="7"/>
      <c r="E34" s="6">
        <f t="shared" si="1"/>
        <v>0</v>
      </c>
      <c r="F34" s="7"/>
      <c r="G34" s="7"/>
      <c r="H34" s="132" t="e">
        <f t="shared" si="0"/>
        <v>#DIV/0!</v>
      </c>
      <c r="I34" s="90"/>
    </row>
    <row r="35" spans="1:9" ht="18.75" customHeight="1">
      <c r="A35" s="6">
        <v>130</v>
      </c>
      <c r="B35" s="6"/>
      <c r="C35" s="7"/>
      <c r="D35" s="7"/>
      <c r="E35" s="6">
        <f t="shared" si="1"/>
        <v>0</v>
      </c>
      <c r="F35" s="7"/>
      <c r="G35" s="7"/>
      <c r="H35" s="132" t="e">
        <f t="shared" si="0"/>
        <v>#DIV/0!</v>
      </c>
      <c r="I35" s="94"/>
    </row>
    <row r="36" spans="1:9" ht="18.75" customHeight="1">
      <c r="A36" s="6">
        <v>131</v>
      </c>
      <c r="B36" s="6"/>
      <c r="C36" s="7"/>
      <c r="D36" s="7"/>
      <c r="E36" s="6">
        <f t="shared" si="1"/>
        <v>0</v>
      </c>
      <c r="F36" s="7"/>
      <c r="G36" s="7"/>
      <c r="H36" s="132" t="e">
        <f aca="true" t="shared" si="2" ref="H36:H67">F36/G36*100</f>
        <v>#DIV/0!</v>
      </c>
      <c r="I36" s="95"/>
    </row>
    <row r="37" spans="1:9" ht="18.75" customHeight="1">
      <c r="A37" s="6">
        <v>132</v>
      </c>
      <c r="B37" s="6"/>
      <c r="C37" s="7"/>
      <c r="D37" s="7"/>
      <c r="E37" s="6">
        <f t="shared" si="1"/>
        <v>0</v>
      </c>
      <c r="F37" s="7"/>
      <c r="G37" s="7"/>
      <c r="H37" s="132" t="e">
        <f t="shared" si="2"/>
        <v>#DIV/0!</v>
      </c>
      <c r="I37" s="96"/>
    </row>
    <row r="38" spans="1:9" ht="18.75" customHeight="1">
      <c r="A38" s="6">
        <v>133</v>
      </c>
      <c r="B38" s="6"/>
      <c r="C38" s="7"/>
      <c r="D38" s="7"/>
      <c r="E38" s="6">
        <f t="shared" si="1"/>
        <v>0</v>
      </c>
      <c r="F38" s="7"/>
      <c r="G38" s="7"/>
      <c r="H38" s="132" t="e">
        <f t="shared" si="2"/>
        <v>#DIV/0!</v>
      </c>
      <c r="I38" s="91"/>
    </row>
    <row r="39" spans="1:9" ht="18.75" customHeight="1">
      <c r="A39" s="6">
        <v>134</v>
      </c>
      <c r="B39" s="6"/>
      <c r="C39" s="7"/>
      <c r="D39" s="7"/>
      <c r="E39" s="6">
        <f t="shared" si="1"/>
        <v>0</v>
      </c>
      <c r="F39" s="7"/>
      <c r="G39" s="7"/>
      <c r="H39" s="132" t="e">
        <f t="shared" si="2"/>
        <v>#DIV/0!</v>
      </c>
      <c r="I39" s="91"/>
    </row>
    <row r="40" spans="1:9" ht="18.75" customHeight="1">
      <c r="A40" s="6">
        <v>135</v>
      </c>
      <c r="B40" s="6"/>
      <c r="C40" s="7"/>
      <c r="D40" s="7"/>
      <c r="E40" s="6">
        <f t="shared" si="1"/>
        <v>0</v>
      </c>
      <c r="F40" s="7"/>
      <c r="G40" s="7"/>
      <c r="H40" s="132" t="e">
        <f t="shared" si="2"/>
        <v>#DIV/0!</v>
      </c>
      <c r="I40" s="91"/>
    </row>
    <row r="41" spans="1:9" ht="18.75" customHeight="1">
      <c r="A41" s="6">
        <v>136</v>
      </c>
      <c r="B41" s="6"/>
      <c r="C41" s="7"/>
      <c r="D41" s="7"/>
      <c r="E41" s="6">
        <f t="shared" si="1"/>
        <v>0</v>
      </c>
      <c r="F41" s="7"/>
      <c r="G41" s="7"/>
      <c r="H41" s="132" t="e">
        <f t="shared" si="2"/>
        <v>#DIV/0!</v>
      </c>
      <c r="I41" s="91"/>
    </row>
    <row r="42" spans="1:9" ht="18.75" customHeight="1">
      <c r="A42" s="6">
        <v>137</v>
      </c>
      <c r="B42" s="6"/>
      <c r="C42" s="7"/>
      <c r="D42" s="7"/>
      <c r="E42" s="6">
        <f t="shared" si="1"/>
        <v>0</v>
      </c>
      <c r="F42" s="7"/>
      <c r="G42" s="7"/>
      <c r="H42" s="132" t="e">
        <f t="shared" si="2"/>
        <v>#DIV/0!</v>
      </c>
      <c r="I42" s="96"/>
    </row>
    <row r="43" spans="1:9" ht="18.75" customHeight="1">
      <c r="A43" s="6">
        <v>138</v>
      </c>
      <c r="B43" s="6"/>
      <c r="C43" s="7"/>
      <c r="D43" s="7"/>
      <c r="E43" s="6">
        <f t="shared" si="1"/>
        <v>0</v>
      </c>
      <c r="F43" s="7"/>
      <c r="G43" s="7"/>
      <c r="H43" s="132" t="e">
        <f t="shared" si="2"/>
        <v>#DIV/0!</v>
      </c>
      <c r="I43" s="91"/>
    </row>
    <row r="44" spans="1:9" ht="18.75" customHeight="1">
      <c r="A44" s="6">
        <v>139</v>
      </c>
      <c r="B44" s="6"/>
      <c r="C44" s="7"/>
      <c r="D44" s="7"/>
      <c r="E44" s="6">
        <f t="shared" si="1"/>
        <v>0</v>
      </c>
      <c r="F44" s="7"/>
      <c r="G44" s="7"/>
      <c r="H44" s="132" t="e">
        <f t="shared" si="2"/>
        <v>#DIV/0!</v>
      </c>
      <c r="I44" s="91"/>
    </row>
    <row r="45" spans="1:9" ht="18.75" customHeight="1">
      <c r="A45" s="6">
        <v>140</v>
      </c>
      <c r="B45" s="6"/>
      <c r="C45" s="7"/>
      <c r="D45" s="7"/>
      <c r="E45" s="6">
        <f t="shared" si="1"/>
        <v>0</v>
      </c>
      <c r="F45" s="7"/>
      <c r="G45" s="7"/>
      <c r="H45" s="134" t="e">
        <f t="shared" si="2"/>
        <v>#DIV/0!</v>
      </c>
      <c r="I45" s="149"/>
    </row>
    <row r="46" spans="1:9" ht="18.75" customHeight="1">
      <c r="A46" s="6">
        <v>141</v>
      </c>
      <c r="B46" s="6"/>
      <c r="C46" s="7"/>
      <c r="D46" s="7"/>
      <c r="E46" s="6">
        <f t="shared" si="1"/>
        <v>0</v>
      </c>
      <c r="F46" s="7"/>
      <c r="G46" s="7"/>
      <c r="H46" s="134" t="e">
        <f t="shared" si="2"/>
        <v>#DIV/0!</v>
      </c>
      <c r="I46" s="150"/>
    </row>
    <row r="47" spans="1:9" ht="18.75" customHeight="1">
      <c r="A47" s="6">
        <v>142</v>
      </c>
      <c r="B47" s="6"/>
      <c r="C47" s="7"/>
      <c r="D47" s="7"/>
      <c r="E47" s="6">
        <f t="shared" si="1"/>
        <v>0</v>
      </c>
      <c r="F47" s="7"/>
      <c r="G47" s="7"/>
      <c r="H47" s="134" t="e">
        <f t="shared" si="2"/>
        <v>#DIV/0!</v>
      </c>
      <c r="I47" s="9"/>
    </row>
    <row r="48" spans="1:9" ht="18.75" customHeight="1">
      <c r="A48" s="6">
        <v>143</v>
      </c>
      <c r="B48" s="6"/>
      <c r="C48" s="7"/>
      <c r="D48" s="11"/>
      <c r="E48" s="6">
        <f t="shared" si="1"/>
        <v>0</v>
      </c>
      <c r="F48" s="7"/>
      <c r="G48" s="7"/>
      <c r="H48" s="134" t="e">
        <f t="shared" si="2"/>
        <v>#DIV/0!</v>
      </c>
      <c r="I48" s="9"/>
    </row>
    <row r="49" spans="1:9" ht="18.75" customHeight="1">
      <c r="A49" s="6">
        <v>144</v>
      </c>
      <c r="B49" s="6"/>
      <c r="C49" s="7"/>
      <c r="D49" s="7"/>
      <c r="E49" s="6">
        <f t="shared" si="1"/>
        <v>0</v>
      </c>
      <c r="F49" s="7"/>
      <c r="G49" s="7"/>
      <c r="H49" s="134" t="e">
        <f t="shared" si="2"/>
        <v>#DIV/0!</v>
      </c>
      <c r="I49" s="10"/>
    </row>
    <row r="50" spans="1:9" ht="18.75" customHeight="1">
      <c r="A50" s="6">
        <v>145</v>
      </c>
      <c r="B50" s="6"/>
      <c r="C50" s="7"/>
      <c r="D50" s="7"/>
      <c r="E50" s="6">
        <f t="shared" si="1"/>
        <v>0</v>
      </c>
      <c r="F50" s="7"/>
      <c r="G50" s="7"/>
      <c r="H50" s="134" t="e">
        <f t="shared" si="2"/>
        <v>#DIV/0!</v>
      </c>
      <c r="I50" s="10"/>
    </row>
    <row r="51" spans="1:9" ht="18.75" customHeight="1">
      <c r="A51" s="6">
        <v>146</v>
      </c>
      <c r="B51" s="6"/>
      <c r="C51" s="7"/>
      <c r="D51" s="7"/>
      <c r="E51" s="6">
        <f t="shared" si="1"/>
        <v>0</v>
      </c>
      <c r="F51" s="7"/>
      <c r="G51" s="7"/>
      <c r="H51" s="134" t="e">
        <f t="shared" si="2"/>
        <v>#DIV/0!</v>
      </c>
      <c r="I51" s="9"/>
    </row>
    <row r="52" spans="1:9" ht="18.75" customHeight="1">
      <c r="A52" s="6">
        <v>147</v>
      </c>
      <c r="B52" s="6"/>
      <c r="C52" s="7"/>
      <c r="D52" s="7"/>
      <c r="E52" s="6">
        <f t="shared" si="1"/>
        <v>0</v>
      </c>
      <c r="F52" s="7"/>
      <c r="G52" s="7"/>
      <c r="H52" s="134" t="e">
        <f t="shared" si="2"/>
        <v>#DIV/0!</v>
      </c>
      <c r="I52" s="9"/>
    </row>
    <row r="53" spans="1:9" ht="18.75" customHeight="1">
      <c r="A53" s="6">
        <v>148</v>
      </c>
      <c r="B53" s="6"/>
      <c r="C53" s="7"/>
      <c r="D53" s="7"/>
      <c r="E53" s="6">
        <f t="shared" si="1"/>
        <v>0</v>
      </c>
      <c r="F53" s="7"/>
      <c r="G53" s="7"/>
      <c r="H53" s="134" t="e">
        <f t="shared" si="2"/>
        <v>#DIV/0!</v>
      </c>
      <c r="I53" s="150"/>
    </row>
    <row r="54" spans="1:9" ht="18.75" customHeight="1">
      <c r="A54" s="6">
        <v>149</v>
      </c>
      <c r="B54" s="6"/>
      <c r="C54" s="7"/>
      <c r="D54" s="7"/>
      <c r="E54" s="6">
        <f t="shared" si="1"/>
        <v>0</v>
      </c>
      <c r="F54" s="7"/>
      <c r="G54" s="7"/>
      <c r="H54" s="134" t="e">
        <f t="shared" si="2"/>
        <v>#DIV/0!</v>
      </c>
      <c r="I54" s="150"/>
    </row>
    <row r="55" spans="1:9" ht="18.75" customHeight="1">
      <c r="A55" s="6">
        <v>150</v>
      </c>
      <c r="B55" s="6"/>
      <c r="C55" s="7"/>
      <c r="D55" s="7"/>
      <c r="E55" s="6">
        <f t="shared" si="1"/>
        <v>0</v>
      </c>
      <c r="F55" s="7"/>
      <c r="G55" s="7"/>
      <c r="H55" s="134" t="e">
        <f t="shared" si="2"/>
        <v>#DIV/0!</v>
      </c>
      <c r="I55" s="136"/>
    </row>
    <row r="56" spans="1:9" ht="18.75" customHeight="1">
      <c r="A56" s="6">
        <v>151</v>
      </c>
      <c r="B56" s="6"/>
      <c r="C56" s="7"/>
      <c r="D56" s="7"/>
      <c r="E56" s="6">
        <f t="shared" si="1"/>
        <v>0</v>
      </c>
      <c r="F56" s="7"/>
      <c r="G56" s="7"/>
      <c r="H56" s="134" t="e">
        <f t="shared" si="2"/>
        <v>#DIV/0!</v>
      </c>
      <c r="I56" s="136"/>
    </row>
    <row r="57" spans="1:9" ht="18.75" customHeight="1">
      <c r="A57" s="6">
        <v>152</v>
      </c>
      <c r="B57" s="6"/>
      <c r="C57" s="7"/>
      <c r="D57" s="7"/>
      <c r="E57" s="6">
        <f t="shared" si="1"/>
        <v>0</v>
      </c>
      <c r="F57" s="7"/>
      <c r="G57" s="7"/>
      <c r="H57" s="134" t="e">
        <f t="shared" si="2"/>
        <v>#DIV/0!</v>
      </c>
      <c r="I57" s="9"/>
    </row>
    <row r="58" spans="1:9" ht="18.75" customHeight="1">
      <c r="A58" s="6">
        <v>153</v>
      </c>
      <c r="B58" s="6"/>
      <c r="C58" s="7"/>
      <c r="D58" s="7"/>
      <c r="E58" s="6">
        <f t="shared" si="1"/>
        <v>0</v>
      </c>
      <c r="F58" s="7"/>
      <c r="G58" s="7"/>
      <c r="H58" s="134" t="e">
        <f t="shared" si="2"/>
        <v>#DIV/0!</v>
      </c>
      <c r="I58" s="12"/>
    </row>
    <row r="59" spans="1:9" ht="18.75" customHeight="1">
      <c r="A59" s="6">
        <v>154</v>
      </c>
      <c r="B59" s="6"/>
      <c r="C59" s="7"/>
      <c r="D59" s="7"/>
      <c r="E59" s="6">
        <f t="shared" si="1"/>
        <v>0</v>
      </c>
      <c r="F59" s="7"/>
      <c r="G59" s="7"/>
      <c r="H59" s="134" t="e">
        <f t="shared" si="2"/>
        <v>#DIV/0!</v>
      </c>
      <c r="I59" s="9"/>
    </row>
    <row r="60" spans="1:9" ht="18.75" customHeight="1">
      <c r="A60" s="6">
        <v>155</v>
      </c>
      <c r="B60" s="6"/>
      <c r="C60" s="7"/>
      <c r="D60" s="7"/>
      <c r="E60" s="6">
        <f t="shared" si="1"/>
        <v>0</v>
      </c>
      <c r="F60" s="7"/>
      <c r="G60" s="7"/>
      <c r="H60" s="134" t="e">
        <f t="shared" si="2"/>
        <v>#DIV/0!</v>
      </c>
      <c r="I60" s="9"/>
    </row>
    <row r="61" spans="1:9" ht="18.75" customHeight="1">
      <c r="A61" s="6">
        <v>156</v>
      </c>
      <c r="B61" s="6"/>
      <c r="C61" s="7"/>
      <c r="D61" s="7"/>
      <c r="E61" s="6">
        <f t="shared" si="1"/>
        <v>0</v>
      </c>
      <c r="F61" s="7"/>
      <c r="G61" s="7"/>
      <c r="H61" s="134" t="e">
        <f t="shared" si="2"/>
        <v>#DIV/0!</v>
      </c>
      <c r="I61" s="9"/>
    </row>
    <row r="62" spans="1:9" ht="18.75" customHeight="1">
      <c r="A62" s="6">
        <v>157</v>
      </c>
      <c r="B62" s="6"/>
      <c r="C62" s="7"/>
      <c r="D62" s="7"/>
      <c r="E62" s="6">
        <f t="shared" si="1"/>
        <v>0</v>
      </c>
      <c r="F62" s="7"/>
      <c r="G62" s="7"/>
      <c r="H62" s="134" t="e">
        <f t="shared" si="2"/>
        <v>#DIV/0!</v>
      </c>
      <c r="I62" s="9"/>
    </row>
    <row r="63" spans="1:9" ht="18.75" customHeight="1">
      <c r="A63" s="6">
        <v>158</v>
      </c>
      <c r="B63" s="6"/>
      <c r="C63" s="7"/>
      <c r="D63" s="7"/>
      <c r="E63" s="6">
        <f t="shared" si="1"/>
        <v>0</v>
      </c>
      <c r="F63" s="7"/>
      <c r="G63" s="7"/>
      <c r="H63" s="134" t="e">
        <f t="shared" si="2"/>
        <v>#DIV/0!</v>
      </c>
      <c r="I63" s="9"/>
    </row>
    <row r="64" spans="1:9" ht="18.75" customHeight="1">
      <c r="A64" s="6">
        <v>159</v>
      </c>
      <c r="B64" s="6"/>
      <c r="C64" s="7"/>
      <c r="D64" s="7"/>
      <c r="E64" s="6">
        <f t="shared" si="1"/>
        <v>0</v>
      </c>
      <c r="F64" s="7"/>
      <c r="G64" s="7"/>
      <c r="H64" s="134" t="e">
        <f t="shared" si="2"/>
        <v>#DIV/0!</v>
      </c>
      <c r="I64" s="9"/>
    </row>
    <row r="65" spans="1:9" ht="18.75" customHeight="1">
      <c r="A65" s="6">
        <v>160</v>
      </c>
      <c r="B65" s="6"/>
      <c r="C65" s="7"/>
      <c r="D65" s="7"/>
      <c r="E65" s="6">
        <f t="shared" si="1"/>
        <v>0</v>
      </c>
      <c r="F65" s="7"/>
      <c r="G65" s="7"/>
      <c r="H65" s="134" t="e">
        <f t="shared" si="2"/>
        <v>#DIV/0!</v>
      </c>
      <c r="I65" s="9"/>
    </row>
    <row r="66" spans="1:9" ht="18.75" customHeight="1">
      <c r="A66" s="6">
        <v>161</v>
      </c>
      <c r="B66" s="6"/>
      <c r="C66" s="7"/>
      <c r="D66" s="7"/>
      <c r="E66" s="6">
        <f t="shared" si="1"/>
        <v>0</v>
      </c>
      <c r="F66" s="7"/>
      <c r="G66" s="7"/>
      <c r="H66" s="134" t="e">
        <f t="shared" si="2"/>
        <v>#DIV/0!</v>
      </c>
      <c r="I66" s="9"/>
    </row>
    <row r="67" spans="1:9" ht="18.75" customHeight="1">
      <c r="A67" s="6">
        <v>162</v>
      </c>
      <c r="B67" s="6"/>
      <c r="C67" s="7"/>
      <c r="D67" s="7"/>
      <c r="E67" s="6">
        <f t="shared" si="1"/>
        <v>0</v>
      </c>
      <c r="F67" s="7"/>
      <c r="G67" s="7"/>
      <c r="H67" s="134" t="e">
        <f t="shared" si="2"/>
        <v>#DIV/0!</v>
      </c>
      <c r="I67" s="9"/>
    </row>
    <row r="68" spans="1:9" ht="18.75" customHeight="1">
      <c r="A68" s="6">
        <v>163</v>
      </c>
      <c r="B68" s="6"/>
      <c r="C68" s="7"/>
      <c r="D68" s="7"/>
      <c r="E68" s="6">
        <f t="shared" si="1"/>
        <v>0</v>
      </c>
      <c r="F68" s="7"/>
      <c r="G68" s="7"/>
      <c r="H68" s="134" t="e">
        <f>F68/G68*100</f>
        <v>#DIV/0!</v>
      </c>
      <c r="I68" s="9"/>
    </row>
    <row r="69" spans="1:9" ht="13.5" customHeight="1">
      <c r="A69" s="6"/>
      <c r="B69" s="7"/>
      <c r="C69" s="7"/>
      <c r="D69" s="7"/>
      <c r="E69" s="7"/>
      <c r="F69" s="7"/>
      <c r="G69" s="7"/>
      <c r="H69" s="7"/>
      <c r="I69" s="9"/>
    </row>
    <row r="70" spans="1:2" ht="24.75" customHeight="1">
      <c r="A70" s="13" t="s">
        <v>1573</v>
      </c>
      <c r="B70" s="2" t="s">
        <v>1588</v>
      </c>
    </row>
  </sheetData>
  <sheetProtection/>
  <mergeCells count="13">
    <mergeCell ref="I4:I5"/>
    <mergeCell ref="I45:I46"/>
    <mergeCell ref="I53:I54"/>
    <mergeCell ref="I55:I56"/>
    <mergeCell ref="I8:I9"/>
    <mergeCell ref="A1:I1"/>
    <mergeCell ref="A2:A3"/>
    <mergeCell ref="B2:B3"/>
    <mergeCell ref="C2:C3"/>
    <mergeCell ref="D2:D3"/>
    <mergeCell ref="E2:G2"/>
    <mergeCell ref="I2:I3"/>
    <mergeCell ref="H2:H3"/>
  </mergeCells>
  <printOptions/>
  <pageMargins left="0.7874015748031497" right="0.5905511811023623" top="0.7874015748031497" bottom="0.7874015748031497" header="0" footer="0"/>
  <pageSetup fitToWidth="3" horizontalDpi="600" verticalDpi="600" orientation="portrait" pageOrder="overThenDown" paperSize="9" r:id="rId2"/>
  <headerFooter alignWithMargins="0">
    <oddHeader>&amp;L</oddHeader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"/>
  <sheetViews>
    <sheetView zoomScale="82" zoomScaleNormal="82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P1"/>
    </sheetView>
  </sheetViews>
  <sheetFormatPr defaultColWidth="9.00390625" defaultRowHeight="27.75" customHeight="1"/>
  <cols>
    <col min="1" max="1" width="6.00390625" style="1" customWidth="1"/>
    <col min="2" max="2" width="10.50390625" style="2" bestFit="1" customWidth="1"/>
    <col min="3" max="3" width="7.125" style="1" customWidth="1"/>
    <col min="4" max="4" width="9.375" style="13" customWidth="1"/>
    <col min="5" max="5" width="7.25390625" style="1" customWidth="1"/>
    <col min="6" max="6" width="9.25390625" style="13" customWidth="1"/>
    <col min="7" max="7" width="7.50390625" style="1" customWidth="1"/>
    <col min="8" max="8" width="9.25390625" style="13" customWidth="1"/>
    <col min="9" max="9" width="7.75390625" style="1" customWidth="1"/>
    <col min="10" max="10" width="9.25390625" style="13" customWidth="1"/>
    <col min="11" max="11" width="8.125" style="1" customWidth="1"/>
    <col min="12" max="12" width="9.25390625" style="13" customWidth="1"/>
    <col min="13" max="13" width="7.375" style="1" customWidth="1"/>
    <col min="14" max="14" width="9.25390625" style="13" customWidth="1"/>
    <col min="15" max="15" width="6.75390625" style="1" customWidth="1"/>
    <col min="16" max="16" width="9.375" style="2" customWidth="1"/>
    <col min="17" max="17" width="2.50390625" style="2" customWidth="1"/>
  </cols>
  <sheetData>
    <row r="1" spans="1:17" ht="27.75" customHeight="1">
      <c r="A1" s="152" t="s">
        <v>1577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4"/>
    </row>
    <row r="2" spans="1:17" s="15" customFormat="1" ht="27.75" customHeight="1">
      <c r="A2" s="155" t="s">
        <v>9</v>
      </c>
      <c r="B2" s="153" t="s">
        <v>10</v>
      </c>
      <c r="C2" s="140" t="s">
        <v>11</v>
      </c>
      <c r="D2" s="140"/>
      <c r="E2" s="140" t="s">
        <v>12</v>
      </c>
      <c r="F2" s="140"/>
      <c r="G2" s="140" t="s">
        <v>13</v>
      </c>
      <c r="H2" s="140"/>
      <c r="I2" s="143" t="s">
        <v>14</v>
      </c>
      <c r="J2" s="140"/>
      <c r="K2" s="154" t="s">
        <v>15</v>
      </c>
      <c r="L2" s="154"/>
      <c r="M2" s="151" t="s">
        <v>16</v>
      </c>
      <c r="N2" s="151"/>
      <c r="O2" s="151" t="s">
        <v>17</v>
      </c>
      <c r="P2" s="151"/>
      <c r="Q2" s="17"/>
    </row>
    <row r="3" spans="1:17" s="15" customFormat="1" ht="27.75" customHeight="1">
      <c r="A3" s="155"/>
      <c r="B3" s="153"/>
      <c r="C3" s="5" t="s">
        <v>18</v>
      </c>
      <c r="D3" s="5" t="s">
        <v>1584</v>
      </c>
      <c r="E3" s="5" t="s">
        <v>19</v>
      </c>
      <c r="F3" s="5" t="s">
        <v>1583</v>
      </c>
      <c r="G3" s="5" t="s">
        <v>20</v>
      </c>
      <c r="H3" s="5" t="s">
        <v>1582</v>
      </c>
      <c r="I3" s="5" t="s">
        <v>21</v>
      </c>
      <c r="J3" s="5" t="s">
        <v>1581</v>
      </c>
      <c r="K3" s="99" t="s">
        <v>22</v>
      </c>
      <c r="L3" s="99" t="s">
        <v>1580</v>
      </c>
      <c r="M3" s="16" t="s">
        <v>23</v>
      </c>
      <c r="N3" s="5" t="s">
        <v>1579</v>
      </c>
      <c r="O3" s="16" t="s">
        <v>24</v>
      </c>
      <c r="P3" s="5" t="s">
        <v>1578</v>
      </c>
      <c r="Q3" s="18"/>
    </row>
    <row r="4" spans="1:17" ht="27.75" customHeight="1">
      <c r="A4" s="19">
        <f>'人口成長趨勢'!A4</f>
        <v>99</v>
      </c>
      <c r="B4" s="19">
        <v>1873794</v>
      </c>
      <c r="C4" s="6">
        <f>'人口成長每月資料'!B14</f>
        <v>11612</v>
      </c>
      <c r="D4" s="20">
        <f>IF(C4="","",C4/((1875406+$B4)/2)*1000)</f>
        <v>6.194388136135709</v>
      </c>
      <c r="E4" s="6">
        <f>'人口成長每月資料'!C14</f>
        <v>13206</v>
      </c>
      <c r="F4" s="20">
        <f>IF(E4="","",E4/((1875406+$B4)/2)*1000)</f>
        <v>7.0447028699455885</v>
      </c>
      <c r="G4" s="6">
        <f>'人口成長每月資料'!D14</f>
        <v>81434</v>
      </c>
      <c r="H4" s="20">
        <f>IF(G4="","",G4/((1875406+$B4)/2)*1000)</f>
        <v>43.440734023258294</v>
      </c>
      <c r="I4" s="6">
        <f>'人口成長每月資料'!E14</f>
        <v>81416</v>
      </c>
      <c r="J4" s="20">
        <f>IF(I4="","",I4/((1875406+$B4)/2)*1000)</f>
        <v>43.4311319748213</v>
      </c>
      <c r="K4" s="100">
        <f>IF(C4="","",C4+G4-E4-I4)</f>
        <v>-1576</v>
      </c>
      <c r="L4" s="101">
        <f>IF(K4="","",K4/((1875406+$B4)/2)*1000)</f>
        <v>-0.8407126853728795</v>
      </c>
      <c r="M4" s="6">
        <f>'人口成長每月資料'!F14</f>
        <v>10039</v>
      </c>
      <c r="N4" s="20">
        <f>IF(M4="","",M4/((1875406+$B4)/2)*1000)</f>
        <v>5.355275792168996</v>
      </c>
      <c r="O4" s="6">
        <f>'人口成長每月資料'!G14</f>
        <v>4140</v>
      </c>
      <c r="P4" s="20">
        <f>IF(O4="","",O4/((1875406+$B4)/2)*1000)</f>
        <v>2.2084711405099755</v>
      </c>
      <c r="Q4" s="21"/>
    </row>
    <row r="5" spans="1:17" ht="27.75" customHeight="1">
      <c r="A5" s="19">
        <f>'人口成長趨勢'!A5</f>
        <v>100</v>
      </c>
      <c r="B5" s="19">
        <v>1876960</v>
      </c>
      <c r="C5" s="6">
        <f>'人口成長每月資料'!J14</f>
        <v>14208</v>
      </c>
      <c r="D5" s="20">
        <f aca="true" t="shared" si="0" ref="D5:D36">IF(C5="","",C5/(($B4+$B5)/2)*1000)</f>
        <v>7.576076703510814</v>
      </c>
      <c r="E5" s="6">
        <f>'人口成長每月資料'!K14</f>
        <v>13941</v>
      </c>
      <c r="F5" s="20">
        <f>IF(E5="","",E5/(($B4+$B5)/2)*1000)</f>
        <v>7.433705329648386</v>
      </c>
      <c r="G5" s="6">
        <f>'人口成長每月資料'!L14</f>
        <v>84641</v>
      </c>
      <c r="H5" s="20">
        <f>IF(G5="","",G5/(($B4+$B5)/2)*1000)</f>
        <v>45.132791966628574</v>
      </c>
      <c r="I5" s="6">
        <f>'人口成長每月資料'!M14</f>
        <v>81742</v>
      </c>
      <c r="J5" s="20">
        <f>IF(I5="","",I5/(($B4+$B5)/2)*1000)</f>
        <v>43.58696944667659</v>
      </c>
      <c r="K5" s="100">
        <f aca="true" t="shared" si="1" ref="K5:K15">IF(C5="","",C5+G5-E5-I5)</f>
        <v>3166</v>
      </c>
      <c r="L5" s="101">
        <f>IF(K5="","",K5/$B4*1000)</f>
        <v>1.6896200969797106</v>
      </c>
      <c r="M5" s="6">
        <f>'人口成長每月資料'!N14</f>
        <v>12397</v>
      </c>
      <c r="N5" s="20">
        <f>IF(M5="","",M5/(($B4+$B5)/2)*1000)</f>
        <v>6.610404201395239</v>
      </c>
      <c r="O5" s="6">
        <f>'人口成長每月資料'!O14</f>
        <v>4299</v>
      </c>
      <c r="P5" s="20">
        <f>IF(O5="","",O5/(($B4+$B5)/2)*1000)</f>
        <v>2.292339087020903</v>
      </c>
      <c r="Q5" s="21"/>
    </row>
    <row r="6" spans="1:17" ht="27.75" customHeight="1">
      <c r="A6" s="19">
        <f>'人口成長趨勢'!A6</f>
        <v>101</v>
      </c>
      <c r="B6" s="19">
        <v>1881645</v>
      </c>
      <c r="C6" s="6">
        <f>'人口成長每月資料'!R14</f>
        <v>17752</v>
      </c>
      <c r="D6" s="20">
        <f>IF(C6="","",C6/(($B5+$B6)/2)*1000)</f>
        <v>9.446057779415503</v>
      </c>
      <c r="E6" s="6">
        <f>'人口成長每月資料'!S14</f>
        <v>13871</v>
      </c>
      <c r="F6" s="20">
        <f>IF(E6="","",E6/(($B5+$B6)/2)*1000)</f>
        <v>7.380929892872488</v>
      </c>
      <c r="G6" s="6">
        <f>'人口成長每月資料'!T14</f>
        <v>80439</v>
      </c>
      <c r="H6" s="20">
        <f>IF(G6="","",G6/(($B5+$B6)/2)*1000)</f>
        <v>42.80258234105472</v>
      </c>
      <c r="I6" s="6">
        <f>'人口成長每月資料'!U14</f>
        <v>79635</v>
      </c>
      <c r="J6" s="20">
        <f>IF(I6="","",I6/(($B5+$B6)/2)*1000)</f>
        <v>42.374764041446234</v>
      </c>
      <c r="K6" s="100">
        <f t="shared" si="1"/>
        <v>4685</v>
      </c>
      <c r="L6" s="101">
        <f>IF(K6="","",K6/$B5*1000)</f>
        <v>2.4960574546074503</v>
      </c>
      <c r="M6" s="6">
        <f>'人口成長每月資料'!V14</f>
        <v>10839</v>
      </c>
      <c r="N6" s="20">
        <f>IF(M6="","",M6/(($B5+$B6)/2)*1000)</f>
        <v>5.76756536002054</v>
      </c>
      <c r="O6" s="6">
        <f>'人口成長每月資料'!W14</f>
        <v>4245</v>
      </c>
      <c r="P6" s="20">
        <f>IF(O6="","",O6/(($B5+$B6)/2)*1000)</f>
        <v>2.258816768455318</v>
      </c>
      <c r="Q6" s="21"/>
    </row>
    <row r="7" spans="1:17" ht="27.75" customHeight="1">
      <c r="A7" s="19">
        <f>'人口成長趨勢'!A7</f>
        <v>102</v>
      </c>
      <c r="B7" s="19">
        <v>1883208</v>
      </c>
      <c r="C7" s="6">
        <f>'人口成長每月資料'!B29</f>
        <v>14788</v>
      </c>
      <c r="D7" s="20">
        <f t="shared" si="0"/>
        <v>7.855818009361852</v>
      </c>
      <c r="E7" s="6">
        <f>'人口成長每月資料'!C29</f>
        <v>14021</v>
      </c>
      <c r="F7" s="20">
        <f aca="true" t="shared" si="2" ref="F7:F16">IF(E7="","",E7/(($B6+$B7)/2)*1000)</f>
        <v>7.448365181854378</v>
      </c>
      <c r="G7" s="6">
        <f>'人口成長每月資料'!D29</f>
        <v>79443</v>
      </c>
      <c r="H7" s="20">
        <f aca="true" t="shared" si="3" ref="H7:H16">IF(G7="","",G7/(($B6+$B7)/2)*1000)</f>
        <v>42.20244455759627</v>
      </c>
      <c r="I7" s="6">
        <f>'人口成長每月資料'!E29</f>
        <v>78647</v>
      </c>
      <c r="J7" s="20">
        <f aca="true" t="shared" si="4" ref="J7:J16">IF(I7="","",I7/(($B6+$B7)/2)*1000)</f>
        <v>41.77958608211264</v>
      </c>
      <c r="K7" s="100">
        <f t="shared" si="1"/>
        <v>1563</v>
      </c>
      <c r="L7" s="101">
        <f aca="true" t="shared" si="5" ref="L7:L16">IF(K7="","",K7/$B6*1000)</f>
        <v>0.8306561545881397</v>
      </c>
      <c r="M7" s="6">
        <f>'人口成長每月資料'!F29</f>
        <v>11049</v>
      </c>
      <c r="N7" s="20">
        <f aca="true" t="shared" si="6" ref="N7:N16">IF(M7="","",M7/(($B6+$B7)/2)*1000)</f>
        <v>5.8695518789179815</v>
      </c>
      <c r="O7" s="6">
        <f>'人口成長每月資料'!G29</f>
        <v>3983</v>
      </c>
      <c r="P7" s="20">
        <f aca="true" t="shared" si="7" ref="P7:P16">IF(O7="","",O7/(($B6+$B7)/2)*1000)</f>
        <v>2.1158860651398603</v>
      </c>
      <c r="Q7" s="21"/>
    </row>
    <row r="8" spans="1:17" ht="27.75" customHeight="1">
      <c r="A8" s="19">
        <f>'人口成長趨勢'!A8</f>
        <v>103</v>
      </c>
      <c r="B8" s="19">
        <v>1884284</v>
      </c>
      <c r="C8" s="6">
        <f>'人口成長每月資料'!J29</f>
        <v>15426</v>
      </c>
      <c r="D8" s="20">
        <f t="shared" si="0"/>
        <v>8.189002126613673</v>
      </c>
      <c r="E8" s="6">
        <f>'人口成長每月資料'!K29</f>
        <v>14670</v>
      </c>
      <c r="F8" s="20">
        <f t="shared" si="2"/>
        <v>7.787674134410902</v>
      </c>
      <c r="G8" s="6">
        <f>'人口成長每月資料'!L29</f>
        <v>76074</v>
      </c>
      <c r="H8" s="20">
        <f t="shared" si="3"/>
        <v>40.38442550110259</v>
      </c>
      <c r="I8" s="6">
        <f>'人口成長每月資料'!M29</f>
        <v>76034</v>
      </c>
      <c r="J8" s="20">
        <f t="shared" si="4"/>
        <v>40.36319121580085</v>
      </c>
      <c r="K8" s="100">
        <f t="shared" si="1"/>
        <v>796</v>
      </c>
      <c r="L8" s="101">
        <f t="shared" si="5"/>
        <v>0.4226829962489539</v>
      </c>
      <c r="M8" s="6">
        <f>'人口成長每月資料'!N29</f>
        <v>11391</v>
      </c>
      <c r="N8" s="20">
        <f t="shared" si="6"/>
        <v>6.046993596801267</v>
      </c>
      <c r="O8" s="6">
        <f>'人口成長每月資料'!O29</f>
        <v>3924</v>
      </c>
      <c r="P8" s="20">
        <f t="shared" si="7"/>
        <v>2.083083388100094</v>
      </c>
      <c r="Q8" s="21"/>
    </row>
    <row r="9" spans="1:17" s="22" customFormat="1" ht="27.75" customHeight="1">
      <c r="A9" s="19">
        <f>'人口成長趨勢'!A9</f>
        <v>104</v>
      </c>
      <c r="B9" s="19">
        <v>1885541</v>
      </c>
      <c r="C9" s="6">
        <f>'人口成長每月資料'!R29</f>
        <v>15769</v>
      </c>
      <c r="D9" s="20">
        <f t="shared" si="0"/>
        <v>8.365905579171447</v>
      </c>
      <c r="E9" s="6">
        <f>'人口成長每月資料'!S29</f>
        <v>14331</v>
      </c>
      <c r="F9" s="20">
        <f t="shared" si="2"/>
        <v>7.603005444549813</v>
      </c>
      <c r="G9" s="6">
        <f>'人口成長每月資料'!T29</f>
        <v>70109</v>
      </c>
      <c r="H9" s="20">
        <f t="shared" si="3"/>
        <v>37.19482999873999</v>
      </c>
      <c r="I9" s="6">
        <f>'人口成長每月資料'!U29</f>
        <v>70290</v>
      </c>
      <c r="J9" s="20">
        <f t="shared" si="4"/>
        <v>37.290855676324504</v>
      </c>
      <c r="K9" s="100">
        <f t="shared" si="1"/>
        <v>1257</v>
      </c>
      <c r="L9" s="101">
        <f t="shared" si="5"/>
        <v>0.6670968919759442</v>
      </c>
      <c r="M9" s="6">
        <f>'人口成長每月資料'!V29</f>
        <v>11636</v>
      </c>
      <c r="N9" s="20">
        <f t="shared" si="6"/>
        <v>6.17323085289105</v>
      </c>
      <c r="O9" s="6">
        <f>'人口成長每月資料'!W29</f>
        <v>3829</v>
      </c>
      <c r="P9" s="20">
        <f t="shared" si="7"/>
        <v>2.0313940302268674</v>
      </c>
      <c r="Q9" s="23"/>
    </row>
    <row r="10" spans="1:17" ht="27.75" customHeight="1">
      <c r="A10" s="19">
        <f>'人口成長趨勢'!A10</f>
        <v>105</v>
      </c>
      <c r="B10" s="19">
        <v>1886033</v>
      </c>
      <c r="C10" s="6">
        <f>'人口成長每月資料'!B44</f>
        <v>14698</v>
      </c>
      <c r="D10" s="20">
        <f t="shared" si="0"/>
        <v>7.794093394428957</v>
      </c>
      <c r="E10" s="6">
        <f>'人口成長每月資料'!C44</f>
        <v>15234</v>
      </c>
      <c r="F10" s="20">
        <f t="shared" si="2"/>
        <v>8.078324858533863</v>
      </c>
      <c r="G10" s="6">
        <f>'人口成長每月資料'!D44</f>
        <v>68842</v>
      </c>
      <c r="H10" s="20">
        <f t="shared" si="3"/>
        <v>36.505713529682836</v>
      </c>
      <c r="I10" s="6">
        <f>'人口成長每月資料'!E44</f>
        <v>67814</v>
      </c>
      <c r="J10" s="20">
        <f t="shared" si="4"/>
        <v>35.96058303509357</v>
      </c>
      <c r="K10" s="100">
        <f t="shared" si="1"/>
        <v>492</v>
      </c>
      <c r="L10" s="101">
        <f t="shared" si="5"/>
        <v>0.26093306907672653</v>
      </c>
      <c r="M10" s="6">
        <f>'人口成長每月資料'!F44</f>
        <v>11106</v>
      </c>
      <c r="N10" s="20">
        <f t="shared" si="6"/>
        <v>5.889318358860253</v>
      </c>
      <c r="O10" s="6">
        <f>'人口成長每月資料'!G44</f>
        <v>4084</v>
      </c>
      <c r="P10" s="20">
        <f t="shared" si="7"/>
        <v>2.165674066053059</v>
      </c>
      <c r="Q10" s="21"/>
    </row>
    <row r="11" spans="1:17" ht="27.75" customHeight="1">
      <c r="A11" s="19">
        <f>'人口成長趨勢'!A11</f>
        <v>106</v>
      </c>
      <c r="B11" s="19">
        <v>1886522</v>
      </c>
      <c r="C11" s="6">
        <f>'人口成長每月資料'!J44</f>
        <v>13773</v>
      </c>
      <c r="D11" s="20">
        <f t="shared" si="0"/>
        <v>7.301682811781405</v>
      </c>
      <c r="E11" s="6">
        <f>'人口成長每月資料'!K44</f>
        <v>14996</v>
      </c>
      <c r="F11" s="20">
        <f t="shared" si="2"/>
        <v>7.95004976733275</v>
      </c>
      <c r="G11" s="6">
        <f>'人口成長每月資料'!L44</f>
        <v>69996</v>
      </c>
      <c r="H11" s="20">
        <f t="shared" si="3"/>
        <v>37.10800770300234</v>
      </c>
      <c r="I11" s="6">
        <f>'人口成長每月資料'!M44</f>
        <v>68284</v>
      </c>
      <c r="J11" s="20">
        <f t="shared" si="4"/>
        <v>36.20039999416841</v>
      </c>
      <c r="K11" s="100">
        <f t="shared" si="1"/>
        <v>489</v>
      </c>
      <c r="L11" s="101">
        <f t="shared" si="5"/>
        <v>0.2592743605228541</v>
      </c>
      <c r="M11" s="6">
        <f>'人口成長每月資料'!N44</f>
        <v>10333</v>
      </c>
      <c r="N11" s="20">
        <f t="shared" si="6"/>
        <v>5.477985079077707</v>
      </c>
      <c r="O11" s="6">
        <f>'人口成長每月資料'!O44</f>
        <v>4064</v>
      </c>
      <c r="P11" s="20">
        <f t="shared" si="7"/>
        <v>2.1545080191011134</v>
      </c>
      <c r="Q11" s="21"/>
    </row>
    <row r="12" spans="1:17" ht="27.75" customHeight="1">
      <c r="A12" s="19">
        <f>'人口成長趨勢'!A12</f>
        <v>107</v>
      </c>
      <c r="B12" s="19">
        <v>1883831</v>
      </c>
      <c r="C12" s="6">
        <f>'人口成長每月資料'!R44</f>
        <v>12379</v>
      </c>
      <c r="D12" s="20">
        <f t="shared" si="0"/>
        <v>6.5664939065387244</v>
      </c>
      <c r="E12" s="6">
        <f>'人口成長每月資料'!S44</f>
        <v>15195</v>
      </c>
      <c r="F12" s="20">
        <f t="shared" si="2"/>
        <v>8.060253244192255</v>
      </c>
      <c r="G12" s="6">
        <f>'人口成長每月資料'!T44</f>
        <v>72116</v>
      </c>
      <c r="H12" s="20">
        <f t="shared" si="3"/>
        <v>38.25424303772087</v>
      </c>
      <c r="I12" s="6">
        <f>'人口成長每月資料'!U44</f>
        <v>71991</v>
      </c>
      <c r="J12" s="20">
        <f t="shared" si="4"/>
        <v>38.18793624894008</v>
      </c>
      <c r="K12" s="100">
        <f t="shared" si="1"/>
        <v>-2691</v>
      </c>
      <c r="L12" s="101">
        <f t="shared" si="5"/>
        <v>-1.4264344651162297</v>
      </c>
      <c r="M12" s="6">
        <f>'人口成長每月資料'!V44</f>
        <v>10208</v>
      </c>
      <c r="N12" s="20">
        <f t="shared" si="6"/>
        <v>5.414877598994046</v>
      </c>
      <c r="O12" s="6">
        <f>'人口成長每月資料'!W44</f>
        <v>3975</v>
      </c>
      <c r="P12" s="20">
        <f t="shared" si="7"/>
        <v>2.108555883228971</v>
      </c>
      <c r="Q12" s="21"/>
    </row>
    <row r="13" spans="1:17" ht="27.75" customHeight="1">
      <c r="A13" s="19">
        <f>'人口成長趨勢'!A13</f>
        <v>108</v>
      </c>
      <c r="B13" s="19">
        <v>1880906</v>
      </c>
      <c r="C13" s="6">
        <f>'人口成長每月資料'!B59</f>
        <v>11841</v>
      </c>
      <c r="D13" s="20">
        <f t="shared" si="0"/>
        <v>6.290479255257405</v>
      </c>
      <c r="E13" s="6">
        <f>'人口成長每月資料'!C59</f>
        <v>15470</v>
      </c>
      <c r="F13" s="20">
        <f t="shared" si="2"/>
        <v>8.218369570039023</v>
      </c>
      <c r="G13" s="6">
        <f>'人口成長每月資料'!D59</f>
        <v>70844</v>
      </c>
      <c r="H13" s="20">
        <f t="shared" si="3"/>
        <v>37.63556391854198</v>
      </c>
      <c r="I13" s="6">
        <f>'人口成長每月資料'!E59</f>
        <v>70140</v>
      </c>
      <c r="J13" s="20">
        <f t="shared" si="4"/>
        <v>37.26156700986019</v>
      </c>
      <c r="K13" s="100">
        <f t="shared" si="1"/>
        <v>-2925</v>
      </c>
      <c r="L13" s="101">
        <f t="shared" si="5"/>
        <v>-1.552687051014661</v>
      </c>
      <c r="M13" s="6">
        <f>'人口成長每月資料'!F59</f>
        <v>10377</v>
      </c>
      <c r="N13" s="20">
        <f t="shared" si="6"/>
        <v>5.512735683794114</v>
      </c>
      <c r="O13" s="6">
        <f>'人口成長每月資料'!G59</f>
        <v>4035</v>
      </c>
      <c r="P13" s="20">
        <f t="shared" si="7"/>
        <v>2.1435760320043604</v>
      </c>
      <c r="Q13" s="21"/>
    </row>
    <row r="14" spans="1:17" ht="27.75" customHeight="1">
      <c r="A14" s="19">
        <f>'人口成長趨勢'!A14</f>
        <v>109</v>
      </c>
      <c r="B14" s="19">
        <v>1874917</v>
      </c>
      <c r="C14" s="6">
        <f>'人口成長每月資料'!J59</f>
        <v>10783</v>
      </c>
      <c r="D14" s="20">
        <f t="shared" si="0"/>
        <v>5.7420171291352124</v>
      </c>
      <c r="E14" s="6">
        <f>'人口成長每月資料'!K59</f>
        <v>15327</v>
      </c>
      <c r="F14" s="20">
        <f t="shared" si="2"/>
        <v>8.161726471135621</v>
      </c>
      <c r="G14" s="6">
        <f>'人口成長每月資料'!L59</f>
        <v>68800</v>
      </c>
      <c r="H14" s="20">
        <f t="shared" si="3"/>
        <v>36.63644426268224</v>
      </c>
      <c r="I14" s="6">
        <f>'人口成長每月資料'!M59</f>
        <v>70245</v>
      </c>
      <c r="J14" s="20">
        <f t="shared" si="4"/>
        <v>37.40591609349003</v>
      </c>
      <c r="K14" s="100">
        <f t="shared" si="1"/>
        <v>-5989</v>
      </c>
      <c r="L14" s="101">
        <f t="shared" si="5"/>
        <v>-3.1841038308134486</v>
      </c>
      <c r="M14" s="6">
        <f>'人口成長每月資料'!N59</f>
        <v>9422</v>
      </c>
      <c r="N14" s="20">
        <f t="shared" si="6"/>
        <v>5.017275840741164</v>
      </c>
      <c r="O14" s="6">
        <f>'人口成長每月資料'!O59</f>
        <v>3939</v>
      </c>
      <c r="P14" s="20">
        <f t="shared" si="7"/>
        <v>2.0975429353300195</v>
      </c>
      <c r="Q14" s="21"/>
    </row>
    <row r="15" spans="1:17" s="22" customFormat="1" ht="27.75" customHeight="1">
      <c r="A15" s="135">
        <f>'人口成長趨勢'!A15</f>
        <v>110</v>
      </c>
      <c r="B15" s="19">
        <v>1862059</v>
      </c>
      <c r="C15" s="6">
        <f>'人口成長每月資料'!R59</f>
        <v>9644</v>
      </c>
      <c r="D15" s="20">
        <f t="shared" si="0"/>
        <v>5.161392527005793</v>
      </c>
      <c r="E15" s="6">
        <f>'人口成長每月資料'!S59</f>
        <v>15929</v>
      </c>
      <c r="F15" s="20">
        <f t="shared" si="2"/>
        <v>8.525074819854343</v>
      </c>
      <c r="G15" s="6">
        <f>'人口成長每月資料'!T59</f>
        <v>67905</v>
      </c>
      <c r="H15" s="20">
        <f t="shared" si="3"/>
        <v>36.342218949225256</v>
      </c>
      <c r="I15" s="6">
        <f>'人口成長每月資料'!U59</f>
        <v>74478</v>
      </c>
      <c r="J15" s="20">
        <f t="shared" si="4"/>
        <v>39.860036564323664</v>
      </c>
      <c r="K15" s="100">
        <f t="shared" si="1"/>
        <v>-12858</v>
      </c>
      <c r="L15" s="101">
        <f t="shared" si="5"/>
        <v>-6.857903576531655</v>
      </c>
      <c r="M15" s="6">
        <f>'人口成長每月資料'!V59</f>
        <v>8934</v>
      </c>
      <c r="N15" s="20">
        <f t="shared" si="6"/>
        <v>4.7814061422925915</v>
      </c>
      <c r="O15" s="6">
        <f>'人口成長每月資料'!W59</f>
        <v>3567</v>
      </c>
      <c r="P15" s="20">
        <f t="shared" si="7"/>
        <v>1.9090301891154773</v>
      </c>
      <c r="Q15" s="23"/>
    </row>
    <row r="16" spans="1:17" ht="27.75" customHeight="1">
      <c r="A16" s="19">
        <f>'人口成長趨勢'!A16</f>
        <v>111</v>
      </c>
      <c r="B16" s="19"/>
      <c r="C16" s="6">
        <f>'人口成長每月資料'!B74</f>
        <v>3674</v>
      </c>
      <c r="D16" s="20">
        <f t="shared" si="0"/>
        <v>3.94616926746145</v>
      </c>
      <c r="E16" s="6">
        <f>'人口成長每月資料'!C74</f>
        <v>7011</v>
      </c>
      <c r="F16" s="20">
        <f t="shared" si="2"/>
        <v>7.5303736347774155</v>
      </c>
      <c r="G16" s="6">
        <f>'人口成長每月資料'!D74</f>
        <v>30416</v>
      </c>
      <c r="H16" s="20">
        <f t="shared" si="3"/>
        <v>32.66921187781912</v>
      </c>
      <c r="I16" s="6">
        <f>'人口成長每月資料'!E74</f>
        <v>37655</v>
      </c>
      <c r="J16" s="20">
        <f t="shared" si="4"/>
        <v>40.44447571210149</v>
      </c>
      <c r="K16" s="100">
        <f aca="true" t="shared" si="8" ref="K16:K47">IF(C17="","",C17+G16-E16-I16)</f>
        <v>-14250</v>
      </c>
      <c r="L16" s="101">
        <f t="shared" si="5"/>
        <v>-7.652818734529894</v>
      </c>
      <c r="M16" s="6">
        <f>'人口成長每月資料'!F74</f>
        <v>4171</v>
      </c>
      <c r="N16" s="20">
        <f t="shared" si="6"/>
        <v>4.47998693918936</v>
      </c>
      <c r="O16" s="6">
        <f>'人口成長每月資料'!G74</f>
        <v>1540</v>
      </c>
      <c r="P16" s="20">
        <f t="shared" si="7"/>
        <v>1.6540829264808472</v>
      </c>
      <c r="Q16" s="21"/>
    </row>
    <row r="17" spans="1:17" ht="27.75" customHeight="1">
      <c r="A17" s="19">
        <f>'人口成長趨勢'!A17</f>
        <v>112</v>
      </c>
      <c r="B17" s="19"/>
      <c r="C17" s="6">
        <f>'人口成長每月資料'!J74</f>
        <v>0</v>
      </c>
      <c r="D17" s="20" t="e">
        <f t="shared" si="0"/>
        <v>#DIV/0!</v>
      </c>
      <c r="E17" s="6">
        <f>'人口成長每月資料'!K74</f>
        <v>0</v>
      </c>
      <c r="F17" s="20" t="e">
        <f aca="true" t="shared" si="9" ref="F17:F48">IF(E16="","",E16/(($B16+$B17)/2)*1000)</f>
        <v>#DIV/0!</v>
      </c>
      <c r="G17" s="6">
        <f>'人口成長每月資料'!L74</f>
        <v>0</v>
      </c>
      <c r="H17" s="20" t="e">
        <f aca="true" t="shared" si="10" ref="H17:H48">IF(G16="","",G16/(($B16+$B17)/2)*1000)</f>
        <v>#DIV/0!</v>
      </c>
      <c r="I17" s="6">
        <f>'人口成長每月資料'!M74</f>
        <v>0</v>
      </c>
      <c r="J17" s="20" t="e">
        <f aca="true" t="shared" si="11" ref="J17:J48">IF(I16="","",I16/(($B16+$B17)/2)*1000)</f>
        <v>#DIV/0!</v>
      </c>
      <c r="K17" s="100">
        <f t="shared" si="8"/>
        <v>0</v>
      </c>
      <c r="L17" s="101" t="e">
        <f aca="true" t="shared" si="12" ref="L17:L48">IF(K16="","",K16/$B16*1000)</f>
        <v>#DIV/0!</v>
      </c>
      <c r="M17" s="6">
        <f>'人口成長每月資料'!N74</f>
        <v>0</v>
      </c>
      <c r="N17" s="20" t="e">
        <f aca="true" t="shared" si="13" ref="N17:N48">IF(M16="","",M16/(($B16+$B17)/2)*1000)</f>
        <v>#DIV/0!</v>
      </c>
      <c r="O17" s="6">
        <f>'人口成長每月資料'!O74</f>
        <v>0</v>
      </c>
      <c r="P17" s="20" t="e">
        <f aca="true" t="shared" si="14" ref="P17:P48">IF(O16="","",O16/(($B16+$B17)/2)*1000)</f>
        <v>#DIV/0!</v>
      </c>
      <c r="Q17" s="21"/>
    </row>
    <row r="18" spans="1:17" ht="27.75" customHeight="1">
      <c r="A18" s="19">
        <f>'人口成長趨勢'!A18</f>
        <v>113</v>
      </c>
      <c r="B18" s="19"/>
      <c r="C18" s="6">
        <f>'人口成長每月資料'!R74</f>
        <v>0</v>
      </c>
      <c r="D18" s="20" t="e">
        <f t="shared" si="0"/>
        <v>#DIV/0!</v>
      </c>
      <c r="E18" s="6">
        <f>'人口成長每月資料'!S74</f>
        <v>0</v>
      </c>
      <c r="F18" s="20" t="e">
        <f t="shared" si="9"/>
        <v>#DIV/0!</v>
      </c>
      <c r="G18" s="6">
        <f>'人口成長每月資料'!T74</f>
        <v>0</v>
      </c>
      <c r="H18" s="20" t="e">
        <f t="shared" si="10"/>
        <v>#DIV/0!</v>
      </c>
      <c r="I18" s="6">
        <f>'人口成長每月資料'!U74</f>
        <v>0</v>
      </c>
      <c r="J18" s="20" t="e">
        <f t="shared" si="11"/>
        <v>#DIV/0!</v>
      </c>
      <c r="K18" s="100">
        <f t="shared" si="8"/>
        <v>0</v>
      </c>
      <c r="L18" s="101" t="e">
        <f t="shared" si="12"/>
        <v>#DIV/0!</v>
      </c>
      <c r="M18" s="6">
        <f>'人口成長每月資料'!V74</f>
        <v>0</v>
      </c>
      <c r="N18" s="20" t="e">
        <f t="shared" si="13"/>
        <v>#DIV/0!</v>
      </c>
      <c r="O18" s="6">
        <f>'人口成長每月資料'!W74</f>
        <v>0</v>
      </c>
      <c r="P18" s="20" t="e">
        <f t="shared" si="14"/>
        <v>#DIV/0!</v>
      </c>
      <c r="Q18" s="21"/>
    </row>
    <row r="19" spans="1:17" ht="27.75" customHeight="1">
      <c r="A19" s="19">
        <f>'人口成長趨勢'!A19</f>
        <v>114</v>
      </c>
      <c r="B19" s="19"/>
      <c r="C19" s="6">
        <f>'人口成長每月資料'!B89</f>
        <v>0</v>
      </c>
      <c r="D19" s="20" t="e">
        <f t="shared" si="0"/>
        <v>#DIV/0!</v>
      </c>
      <c r="E19" s="6">
        <f>'人口成長每月資料'!C89</f>
        <v>0</v>
      </c>
      <c r="F19" s="20" t="e">
        <f t="shared" si="9"/>
        <v>#DIV/0!</v>
      </c>
      <c r="G19" s="6">
        <f>'人口成長每月資料'!D89</f>
        <v>0</v>
      </c>
      <c r="H19" s="20" t="e">
        <f t="shared" si="10"/>
        <v>#DIV/0!</v>
      </c>
      <c r="I19" s="6">
        <f>'人口成長每月資料'!E89</f>
        <v>0</v>
      </c>
      <c r="J19" s="20" t="e">
        <f t="shared" si="11"/>
        <v>#DIV/0!</v>
      </c>
      <c r="K19" s="100">
        <f t="shared" si="8"/>
        <v>0</v>
      </c>
      <c r="L19" s="101" t="e">
        <f t="shared" si="12"/>
        <v>#DIV/0!</v>
      </c>
      <c r="M19" s="6">
        <f>'人口成長每月資料'!F89</f>
        <v>0</v>
      </c>
      <c r="N19" s="20" t="e">
        <f t="shared" si="13"/>
        <v>#DIV/0!</v>
      </c>
      <c r="O19" s="6">
        <f>'人口成長每月資料'!G89</f>
        <v>0</v>
      </c>
      <c r="P19" s="20" t="e">
        <f t="shared" si="14"/>
        <v>#DIV/0!</v>
      </c>
      <c r="Q19" s="21"/>
    </row>
    <row r="20" spans="1:17" ht="27.75" customHeight="1">
      <c r="A20" s="19">
        <f>'人口成長趨勢'!A20</f>
        <v>115</v>
      </c>
      <c r="B20" s="19"/>
      <c r="C20" s="6">
        <f>'人口成長每月資料'!J89</f>
        <v>0</v>
      </c>
      <c r="D20" s="20" t="e">
        <f t="shared" si="0"/>
        <v>#DIV/0!</v>
      </c>
      <c r="E20" s="6">
        <f>'人口成長每月資料'!K89</f>
        <v>0</v>
      </c>
      <c r="F20" s="20" t="e">
        <f t="shared" si="9"/>
        <v>#DIV/0!</v>
      </c>
      <c r="G20" s="6">
        <f>'人口成長每月資料'!L89</f>
        <v>0</v>
      </c>
      <c r="H20" s="20" t="e">
        <f t="shared" si="10"/>
        <v>#DIV/0!</v>
      </c>
      <c r="I20" s="6">
        <f>'人口成長每月資料'!M89</f>
        <v>0</v>
      </c>
      <c r="J20" s="20" t="e">
        <f t="shared" si="11"/>
        <v>#DIV/0!</v>
      </c>
      <c r="K20" s="100">
        <f t="shared" si="8"/>
        <v>0</v>
      </c>
      <c r="L20" s="101" t="e">
        <f t="shared" si="12"/>
        <v>#DIV/0!</v>
      </c>
      <c r="M20" s="6">
        <f>'人口成長每月資料'!N89</f>
        <v>0</v>
      </c>
      <c r="N20" s="20" t="e">
        <f t="shared" si="13"/>
        <v>#DIV/0!</v>
      </c>
      <c r="O20" s="6">
        <f>'人口成長每月資料'!O89</f>
        <v>0</v>
      </c>
      <c r="P20" s="20" t="e">
        <f t="shared" si="14"/>
        <v>#DIV/0!</v>
      </c>
      <c r="Q20" s="21"/>
    </row>
    <row r="21" spans="1:17" s="22" customFormat="1" ht="27.75" customHeight="1">
      <c r="A21" s="19">
        <f>'人口成長趨勢'!A21</f>
        <v>116</v>
      </c>
      <c r="B21" s="19"/>
      <c r="C21" s="6">
        <f>'人口成長每月資料'!R89</f>
        <v>0</v>
      </c>
      <c r="D21" s="20" t="e">
        <f t="shared" si="0"/>
        <v>#DIV/0!</v>
      </c>
      <c r="E21" s="6">
        <f>'人口成長每月資料'!S89</f>
        <v>0</v>
      </c>
      <c r="F21" s="20" t="e">
        <f t="shared" si="9"/>
        <v>#DIV/0!</v>
      </c>
      <c r="G21" s="6">
        <f>'人口成長每月資料'!T89</f>
        <v>0</v>
      </c>
      <c r="H21" s="20" t="e">
        <f t="shared" si="10"/>
        <v>#DIV/0!</v>
      </c>
      <c r="I21" s="6">
        <f>'人口成長每月資料'!U89</f>
        <v>0</v>
      </c>
      <c r="J21" s="20" t="e">
        <f t="shared" si="11"/>
        <v>#DIV/0!</v>
      </c>
      <c r="K21" s="100">
        <f t="shared" si="8"/>
        <v>0</v>
      </c>
      <c r="L21" s="101" t="e">
        <f t="shared" si="12"/>
        <v>#DIV/0!</v>
      </c>
      <c r="M21" s="6">
        <f>'人口成長每月資料'!V89</f>
        <v>0</v>
      </c>
      <c r="N21" s="20" t="e">
        <f t="shared" si="13"/>
        <v>#DIV/0!</v>
      </c>
      <c r="O21" s="6">
        <f>'人口成長每月資料'!W89</f>
        <v>0</v>
      </c>
      <c r="P21" s="20" t="e">
        <f t="shared" si="14"/>
        <v>#DIV/0!</v>
      </c>
      <c r="Q21" s="23"/>
    </row>
    <row r="22" spans="1:17" ht="27.75" customHeight="1">
      <c r="A22" s="19">
        <f>'人口成長趨勢'!A22</f>
        <v>117</v>
      </c>
      <c r="B22" s="19"/>
      <c r="C22" s="6">
        <f>'人口成長每月資料'!B104</f>
        <v>0</v>
      </c>
      <c r="D22" s="20" t="e">
        <f t="shared" si="0"/>
        <v>#DIV/0!</v>
      </c>
      <c r="E22" s="6">
        <f>'人口成長每月資料'!C104</f>
        <v>0</v>
      </c>
      <c r="F22" s="20" t="e">
        <f t="shared" si="9"/>
        <v>#DIV/0!</v>
      </c>
      <c r="G22" s="6">
        <f>'人口成長每月資料'!D104</f>
        <v>0</v>
      </c>
      <c r="H22" s="20" t="e">
        <f t="shared" si="10"/>
        <v>#DIV/0!</v>
      </c>
      <c r="I22" s="6">
        <f>'人口成長每月資料'!E104</f>
        <v>0</v>
      </c>
      <c r="J22" s="20" t="e">
        <f t="shared" si="11"/>
        <v>#DIV/0!</v>
      </c>
      <c r="K22" s="100">
        <f t="shared" si="8"/>
        <v>0</v>
      </c>
      <c r="L22" s="101" t="e">
        <f t="shared" si="12"/>
        <v>#DIV/0!</v>
      </c>
      <c r="M22" s="6">
        <f>'人口成長每月資料'!F104</f>
        <v>0</v>
      </c>
      <c r="N22" s="20" t="e">
        <f t="shared" si="13"/>
        <v>#DIV/0!</v>
      </c>
      <c r="O22" s="6">
        <f>'人口成長每月資料'!G104</f>
        <v>0</v>
      </c>
      <c r="P22" s="20" t="e">
        <f t="shared" si="14"/>
        <v>#DIV/0!</v>
      </c>
      <c r="Q22" s="21"/>
    </row>
    <row r="23" spans="1:17" ht="27.75" customHeight="1">
      <c r="A23" s="19">
        <f>'人口成長趨勢'!A23</f>
        <v>118</v>
      </c>
      <c r="B23" s="19"/>
      <c r="C23" s="6">
        <f>'人口成長每月資料'!J104</f>
        <v>0</v>
      </c>
      <c r="D23" s="20" t="e">
        <f t="shared" si="0"/>
        <v>#DIV/0!</v>
      </c>
      <c r="E23" s="6">
        <f>'人口成長每月資料'!K104</f>
        <v>0</v>
      </c>
      <c r="F23" s="20" t="e">
        <f t="shared" si="9"/>
        <v>#DIV/0!</v>
      </c>
      <c r="G23" s="6">
        <f>'人口成長每月資料'!L104</f>
        <v>0</v>
      </c>
      <c r="H23" s="20" t="e">
        <f t="shared" si="10"/>
        <v>#DIV/0!</v>
      </c>
      <c r="I23" s="6">
        <f>'人口成長每月資料'!M104</f>
        <v>0</v>
      </c>
      <c r="J23" s="20" t="e">
        <f t="shared" si="11"/>
        <v>#DIV/0!</v>
      </c>
      <c r="K23" s="100">
        <f t="shared" si="8"/>
        <v>0</v>
      </c>
      <c r="L23" s="101" t="e">
        <f t="shared" si="12"/>
        <v>#DIV/0!</v>
      </c>
      <c r="M23" s="6">
        <f>'人口成長每月資料'!N104</f>
        <v>0</v>
      </c>
      <c r="N23" s="20" t="e">
        <f t="shared" si="13"/>
        <v>#DIV/0!</v>
      </c>
      <c r="O23" s="6">
        <f>'人口成長每月資料'!O104</f>
        <v>0</v>
      </c>
      <c r="P23" s="20" t="e">
        <f t="shared" si="14"/>
        <v>#DIV/0!</v>
      </c>
      <c r="Q23" s="21"/>
    </row>
    <row r="24" spans="1:17" ht="27.75" customHeight="1">
      <c r="A24" s="19">
        <f>'人口成長趨勢'!A24</f>
        <v>119</v>
      </c>
      <c r="B24" s="19"/>
      <c r="C24" s="6">
        <f>'人口成長每月資料'!R104</f>
        <v>0</v>
      </c>
      <c r="D24" s="20" t="e">
        <f t="shared" si="0"/>
        <v>#DIV/0!</v>
      </c>
      <c r="E24" s="6">
        <f>'人口成長每月資料'!S104</f>
        <v>0</v>
      </c>
      <c r="F24" s="20" t="e">
        <f t="shared" si="9"/>
        <v>#DIV/0!</v>
      </c>
      <c r="G24" s="6">
        <f>'人口成長每月資料'!T104</f>
        <v>0</v>
      </c>
      <c r="H24" s="20" t="e">
        <f t="shared" si="10"/>
        <v>#DIV/0!</v>
      </c>
      <c r="I24" s="6">
        <f>'人口成長每月資料'!U104</f>
        <v>0</v>
      </c>
      <c r="J24" s="20" t="e">
        <f t="shared" si="11"/>
        <v>#DIV/0!</v>
      </c>
      <c r="K24" s="100">
        <f t="shared" si="8"/>
        <v>0</v>
      </c>
      <c r="L24" s="101" t="e">
        <f t="shared" si="12"/>
        <v>#DIV/0!</v>
      </c>
      <c r="M24" s="6">
        <f>'人口成長每月資料'!V104</f>
        <v>0</v>
      </c>
      <c r="N24" s="20" t="e">
        <f t="shared" si="13"/>
        <v>#DIV/0!</v>
      </c>
      <c r="O24" s="6">
        <f>'人口成長每月資料'!W104</f>
        <v>0</v>
      </c>
      <c r="P24" s="20" t="e">
        <f t="shared" si="14"/>
        <v>#DIV/0!</v>
      </c>
      <c r="Q24" s="21"/>
    </row>
    <row r="25" spans="1:17" ht="27.75" customHeight="1">
      <c r="A25" s="19">
        <f>'人口成長趨勢'!A25</f>
        <v>120</v>
      </c>
      <c r="B25" s="19"/>
      <c r="C25" s="6">
        <f>'人口成長每月資料'!B119</f>
        <v>0</v>
      </c>
      <c r="D25" s="20" t="e">
        <f t="shared" si="0"/>
        <v>#DIV/0!</v>
      </c>
      <c r="E25" s="6">
        <f>'人口成長每月資料'!C119</f>
        <v>0</v>
      </c>
      <c r="F25" s="20" t="e">
        <f t="shared" si="9"/>
        <v>#DIV/0!</v>
      </c>
      <c r="G25" s="6">
        <f>'人口成長每月資料'!D119</f>
        <v>0</v>
      </c>
      <c r="H25" s="20" t="e">
        <f t="shared" si="10"/>
        <v>#DIV/0!</v>
      </c>
      <c r="I25" s="6">
        <f>'人口成長每月資料'!E119</f>
        <v>0</v>
      </c>
      <c r="J25" s="20" t="e">
        <f t="shared" si="11"/>
        <v>#DIV/0!</v>
      </c>
      <c r="K25" s="100">
        <f t="shared" si="8"/>
        <v>0</v>
      </c>
      <c r="L25" s="101" t="e">
        <f t="shared" si="12"/>
        <v>#DIV/0!</v>
      </c>
      <c r="M25" s="6">
        <f>'人口成長每月資料'!F119</f>
        <v>0</v>
      </c>
      <c r="N25" s="20" t="e">
        <f t="shared" si="13"/>
        <v>#DIV/0!</v>
      </c>
      <c r="O25" s="6">
        <f>'人口成長每月資料'!G119</f>
        <v>0</v>
      </c>
      <c r="P25" s="20" t="e">
        <f t="shared" si="14"/>
        <v>#DIV/0!</v>
      </c>
      <c r="Q25" s="21"/>
    </row>
    <row r="26" spans="1:17" ht="27.75" customHeight="1">
      <c r="A26" s="19">
        <f>'人口成長趨勢'!A26</f>
        <v>121</v>
      </c>
      <c r="B26" s="19"/>
      <c r="C26" s="6">
        <f>'人口成長每月資料'!J119</f>
        <v>0</v>
      </c>
      <c r="D26" s="20" t="e">
        <f t="shared" si="0"/>
        <v>#DIV/0!</v>
      </c>
      <c r="E26" s="6">
        <f>'人口成長每月資料'!K119</f>
        <v>0</v>
      </c>
      <c r="F26" s="20" t="e">
        <f t="shared" si="9"/>
        <v>#DIV/0!</v>
      </c>
      <c r="G26" s="6">
        <f>'人口成長每月資料'!L119</f>
        <v>0</v>
      </c>
      <c r="H26" s="20" t="e">
        <f t="shared" si="10"/>
        <v>#DIV/0!</v>
      </c>
      <c r="I26" s="6">
        <f>'人口成長每月資料'!M119</f>
        <v>0</v>
      </c>
      <c r="J26" s="20" t="e">
        <f t="shared" si="11"/>
        <v>#DIV/0!</v>
      </c>
      <c r="K26" s="100">
        <f t="shared" si="8"/>
        <v>0</v>
      </c>
      <c r="L26" s="101" t="e">
        <f t="shared" si="12"/>
        <v>#DIV/0!</v>
      </c>
      <c r="M26" s="6">
        <f>'人口成長每月資料'!N119</f>
        <v>0</v>
      </c>
      <c r="N26" s="20" t="e">
        <f t="shared" si="13"/>
        <v>#DIV/0!</v>
      </c>
      <c r="O26" s="6">
        <f>'人口成長每月資料'!O119</f>
        <v>0</v>
      </c>
      <c r="P26" s="20" t="e">
        <f t="shared" si="14"/>
        <v>#DIV/0!</v>
      </c>
      <c r="Q26" s="21"/>
    </row>
    <row r="27" spans="1:17" s="22" customFormat="1" ht="27.75" customHeight="1">
      <c r="A27" s="19">
        <f>'人口成長趨勢'!A27</f>
        <v>122</v>
      </c>
      <c r="B27" s="19"/>
      <c r="C27" s="6">
        <f>'人口成長每月資料'!R119</f>
        <v>0</v>
      </c>
      <c r="D27" s="20" t="e">
        <f t="shared" si="0"/>
        <v>#DIV/0!</v>
      </c>
      <c r="E27" s="6">
        <f>'人口成長每月資料'!S119</f>
        <v>0</v>
      </c>
      <c r="F27" s="20" t="e">
        <f t="shared" si="9"/>
        <v>#DIV/0!</v>
      </c>
      <c r="G27" s="6">
        <f>'人口成長每月資料'!T119</f>
        <v>0</v>
      </c>
      <c r="H27" s="20" t="e">
        <f t="shared" si="10"/>
        <v>#DIV/0!</v>
      </c>
      <c r="I27" s="6">
        <f>'人口成長每月資料'!U119</f>
        <v>0</v>
      </c>
      <c r="J27" s="20" t="e">
        <f t="shared" si="11"/>
        <v>#DIV/0!</v>
      </c>
      <c r="K27" s="100">
        <f t="shared" si="8"/>
        <v>0</v>
      </c>
      <c r="L27" s="101" t="e">
        <f t="shared" si="12"/>
        <v>#DIV/0!</v>
      </c>
      <c r="M27" s="6">
        <f>'人口成長每月資料'!V119</f>
        <v>0</v>
      </c>
      <c r="N27" s="20" t="e">
        <f t="shared" si="13"/>
        <v>#DIV/0!</v>
      </c>
      <c r="O27" s="6">
        <f>'人口成長每月資料'!W119</f>
        <v>0</v>
      </c>
      <c r="P27" s="20" t="e">
        <f t="shared" si="14"/>
        <v>#DIV/0!</v>
      </c>
      <c r="Q27" s="23"/>
    </row>
    <row r="28" spans="1:17" ht="27.75" customHeight="1">
      <c r="A28" s="19">
        <f>'人口成長趨勢'!A28</f>
        <v>123</v>
      </c>
      <c r="B28" s="19"/>
      <c r="C28" s="6">
        <f>'人口成長每月資料'!B134</f>
        <v>0</v>
      </c>
      <c r="D28" s="20" t="e">
        <f t="shared" si="0"/>
        <v>#DIV/0!</v>
      </c>
      <c r="E28" s="6">
        <f>'人口成長每月資料'!C134</f>
        <v>0</v>
      </c>
      <c r="F28" s="20" t="e">
        <f t="shared" si="9"/>
        <v>#DIV/0!</v>
      </c>
      <c r="G28" s="6">
        <f>'人口成長每月資料'!D134</f>
        <v>0</v>
      </c>
      <c r="H28" s="20" t="e">
        <f t="shared" si="10"/>
        <v>#DIV/0!</v>
      </c>
      <c r="I28" s="6">
        <f>'人口成長每月資料'!E134</f>
        <v>0</v>
      </c>
      <c r="J28" s="20" t="e">
        <f t="shared" si="11"/>
        <v>#DIV/0!</v>
      </c>
      <c r="K28" s="100">
        <f t="shared" si="8"/>
        <v>0</v>
      </c>
      <c r="L28" s="101" t="e">
        <f t="shared" si="12"/>
        <v>#DIV/0!</v>
      </c>
      <c r="M28" s="6">
        <f>'人口成長每月資料'!F134</f>
        <v>0</v>
      </c>
      <c r="N28" s="20" t="e">
        <f t="shared" si="13"/>
        <v>#DIV/0!</v>
      </c>
      <c r="O28" s="6">
        <f>'人口成長每月資料'!G134</f>
        <v>0</v>
      </c>
      <c r="P28" s="20" t="e">
        <f t="shared" si="14"/>
        <v>#DIV/0!</v>
      </c>
      <c r="Q28" s="21"/>
    </row>
    <row r="29" spans="1:17" ht="27.75" customHeight="1">
      <c r="A29" s="19">
        <f>'人口成長趨勢'!A29</f>
        <v>124</v>
      </c>
      <c r="B29" s="19"/>
      <c r="C29" s="6">
        <f>'人口成長每月資料'!J134</f>
        <v>0</v>
      </c>
      <c r="D29" s="20" t="e">
        <f t="shared" si="0"/>
        <v>#DIV/0!</v>
      </c>
      <c r="E29" s="6">
        <f>'人口成長每月資料'!K134</f>
        <v>0</v>
      </c>
      <c r="F29" s="20" t="e">
        <f t="shared" si="9"/>
        <v>#DIV/0!</v>
      </c>
      <c r="G29" s="6">
        <f>'人口成長每月資料'!L134</f>
        <v>0</v>
      </c>
      <c r="H29" s="20" t="e">
        <f t="shared" si="10"/>
        <v>#DIV/0!</v>
      </c>
      <c r="I29" s="6">
        <f>'人口成長每月資料'!M134</f>
        <v>0</v>
      </c>
      <c r="J29" s="20" t="e">
        <f t="shared" si="11"/>
        <v>#DIV/0!</v>
      </c>
      <c r="K29" s="100">
        <f t="shared" si="8"/>
        <v>0</v>
      </c>
      <c r="L29" s="101" t="e">
        <f t="shared" si="12"/>
        <v>#DIV/0!</v>
      </c>
      <c r="M29" s="6">
        <f>'人口成長每月資料'!N134</f>
        <v>0</v>
      </c>
      <c r="N29" s="20" t="e">
        <f t="shared" si="13"/>
        <v>#DIV/0!</v>
      </c>
      <c r="O29" s="6">
        <f>'人口成長每月資料'!O134</f>
        <v>0</v>
      </c>
      <c r="P29" s="20" t="e">
        <f t="shared" si="14"/>
        <v>#DIV/0!</v>
      </c>
      <c r="Q29" s="21"/>
    </row>
    <row r="30" spans="1:17" ht="27.75" customHeight="1">
      <c r="A30" s="19">
        <f>'人口成長趨勢'!A30</f>
        <v>125</v>
      </c>
      <c r="B30" s="19"/>
      <c r="C30" s="6">
        <f>'人口成長每月資料'!R134</f>
        <v>0</v>
      </c>
      <c r="D30" s="20" t="e">
        <f t="shared" si="0"/>
        <v>#DIV/0!</v>
      </c>
      <c r="E30" s="6">
        <f>'人口成長每月資料'!S134</f>
        <v>0</v>
      </c>
      <c r="F30" s="20" t="e">
        <f t="shared" si="9"/>
        <v>#DIV/0!</v>
      </c>
      <c r="G30" s="6">
        <f>'人口成長每月資料'!T134</f>
        <v>0</v>
      </c>
      <c r="H30" s="20" t="e">
        <f t="shared" si="10"/>
        <v>#DIV/0!</v>
      </c>
      <c r="I30" s="6">
        <f>'人口成長每月資料'!U134</f>
        <v>0</v>
      </c>
      <c r="J30" s="20" t="e">
        <f t="shared" si="11"/>
        <v>#DIV/0!</v>
      </c>
      <c r="K30" s="100">
        <f t="shared" si="8"/>
        <v>0</v>
      </c>
      <c r="L30" s="101" t="e">
        <f t="shared" si="12"/>
        <v>#DIV/0!</v>
      </c>
      <c r="M30" s="6">
        <f>'人口成長每月資料'!V134</f>
        <v>0</v>
      </c>
      <c r="N30" s="20" t="e">
        <f t="shared" si="13"/>
        <v>#DIV/0!</v>
      </c>
      <c r="O30" s="6">
        <f>'人口成長每月資料'!W134</f>
        <v>0</v>
      </c>
      <c r="P30" s="20" t="e">
        <f t="shared" si="14"/>
        <v>#DIV/0!</v>
      </c>
      <c r="Q30" s="21"/>
    </row>
    <row r="31" spans="1:17" ht="27.75" customHeight="1">
      <c r="A31" s="19">
        <f>'人口成長趨勢'!A31</f>
        <v>126</v>
      </c>
      <c r="B31" s="19"/>
      <c r="C31" s="6">
        <f>'人口成長每月資料'!B149</f>
        <v>0</v>
      </c>
      <c r="D31" s="20" t="e">
        <f t="shared" si="0"/>
        <v>#DIV/0!</v>
      </c>
      <c r="E31" s="6">
        <f>'人口成長每月資料'!C149</f>
        <v>0</v>
      </c>
      <c r="F31" s="20" t="e">
        <f t="shared" si="9"/>
        <v>#DIV/0!</v>
      </c>
      <c r="G31" s="6">
        <f>'人口成長每月資料'!D149</f>
        <v>0</v>
      </c>
      <c r="H31" s="20" t="e">
        <f t="shared" si="10"/>
        <v>#DIV/0!</v>
      </c>
      <c r="I31" s="6">
        <f>'人口成長每月資料'!E149</f>
        <v>0</v>
      </c>
      <c r="J31" s="20" t="e">
        <f t="shared" si="11"/>
        <v>#DIV/0!</v>
      </c>
      <c r="K31" s="100">
        <f t="shared" si="8"/>
        <v>0</v>
      </c>
      <c r="L31" s="101" t="e">
        <f t="shared" si="12"/>
        <v>#DIV/0!</v>
      </c>
      <c r="M31" s="6">
        <f>'人口成長每月資料'!F149</f>
        <v>0</v>
      </c>
      <c r="N31" s="20" t="e">
        <f t="shared" si="13"/>
        <v>#DIV/0!</v>
      </c>
      <c r="O31" s="6">
        <f>'人口成長每月資料'!G149</f>
        <v>0</v>
      </c>
      <c r="P31" s="20" t="e">
        <f t="shared" si="14"/>
        <v>#DIV/0!</v>
      </c>
      <c r="Q31" s="21"/>
    </row>
    <row r="32" spans="1:17" ht="27.75" customHeight="1">
      <c r="A32" s="19">
        <f>'人口成長趨勢'!A32</f>
        <v>127</v>
      </c>
      <c r="B32" s="19"/>
      <c r="C32" s="6">
        <f>'人口成長每月資料'!J149</f>
        <v>0</v>
      </c>
      <c r="D32" s="20" t="e">
        <f t="shared" si="0"/>
        <v>#DIV/0!</v>
      </c>
      <c r="E32" s="6">
        <f>'人口成長每月資料'!K149</f>
        <v>0</v>
      </c>
      <c r="F32" s="20" t="e">
        <f t="shared" si="9"/>
        <v>#DIV/0!</v>
      </c>
      <c r="G32" s="6">
        <f>'人口成長每月資料'!L149</f>
        <v>0</v>
      </c>
      <c r="H32" s="20" t="e">
        <f t="shared" si="10"/>
        <v>#DIV/0!</v>
      </c>
      <c r="I32" s="6">
        <f>'人口成長每月資料'!M149</f>
        <v>0</v>
      </c>
      <c r="J32" s="20" t="e">
        <f t="shared" si="11"/>
        <v>#DIV/0!</v>
      </c>
      <c r="K32" s="100">
        <f t="shared" si="8"/>
        <v>0</v>
      </c>
      <c r="L32" s="101" t="e">
        <f t="shared" si="12"/>
        <v>#DIV/0!</v>
      </c>
      <c r="M32" s="6">
        <f>'人口成長每月資料'!N149</f>
        <v>0</v>
      </c>
      <c r="N32" s="20" t="e">
        <f t="shared" si="13"/>
        <v>#DIV/0!</v>
      </c>
      <c r="O32" s="6">
        <f>'人口成長每月資料'!O149</f>
        <v>0</v>
      </c>
      <c r="P32" s="20" t="e">
        <f t="shared" si="14"/>
        <v>#DIV/0!</v>
      </c>
      <c r="Q32" s="21"/>
    </row>
    <row r="33" spans="1:17" s="22" customFormat="1" ht="27.75" customHeight="1">
      <c r="A33" s="19">
        <f>'人口成長趨勢'!A33</f>
        <v>128</v>
      </c>
      <c r="B33" s="19"/>
      <c r="C33" s="6">
        <f>'人口成長每月資料'!R149</f>
        <v>0</v>
      </c>
      <c r="D33" s="20" t="e">
        <f t="shared" si="0"/>
        <v>#DIV/0!</v>
      </c>
      <c r="E33" s="6">
        <f>'人口成長每月資料'!S149</f>
        <v>0</v>
      </c>
      <c r="F33" s="20" t="e">
        <f t="shared" si="9"/>
        <v>#DIV/0!</v>
      </c>
      <c r="G33" s="6">
        <f>'人口成長每月資料'!T149</f>
        <v>0</v>
      </c>
      <c r="H33" s="20" t="e">
        <f t="shared" si="10"/>
        <v>#DIV/0!</v>
      </c>
      <c r="I33" s="6">
        <f>'人口成長每月資料'!U149</f>
        <v>0</v>
      </c>
      <c r="J33" s="20" t="e">
        <f t="shared" si="11"/>
        <v>#DIV/0!</v>
      </c>
      <c r="K33" s="100">
        <f t="shared" si="8"/>
        <v>0</v>
      </c>
      <c r="L33" s="101" t="e">
        <f t="shared" si="12"/>
        <v>#DIV/0!</v>
      </c>
      <c r="M33" s="6">
        <f>'人口成長每月資料'!V149</f>
        <v>0</v>
      </c>
      <c r="N33" s="20" t="e">
        <f t="shared" si="13"/>
        <v>#DIV/0!</v>
      </c>
      <c r="O33" s="6">
        <f>'人口成長每月資料'!W149</f>
        <v>0</v>
      </c>
      <c r="P33" s="20" t="e">
        <f t="shared" si="14"/>
        <v>#DIV/0!</v>
      </c>
      <c r="Q33" s="23"/>
    </row>
    <row r="34" spans="1:17" ht="27.75" customHeight="1">
      <c r="A34" s="19">
        <f>'人口成長趨勢'!A34</f>
        <v>129</v>
      </c>
      <c r="B34" s="19"/>
      <c r="C34" s="6">
        <f>'人口成長每月資料'!B164</f>
        <v>0</v>
      </c>
      <c r="D34" s="20" t="e">
        <f t="shared" si="0"/>
        <v>#DIV/0!</v>
      </c>
      <c r="E34" s="6">
        <f>'人口成長每月資料'!C164</f>
        <v>0</v>
      </c>
      <c r="F34" s="20" t="e">
        <f t="shared" si="9"/>
        <v>#DIV/0!</v>
      </c>
      <c r="G34" s="6">
        <f>'人口成長每月資料'!D164</f>
        <v>0</v>
      </c>
      <c r="H34" s="20" t="e">
        <f t="shared" si="10"/>
        <v>#DIV/0!</v>
      </c>
      <c r="I34" s="6">
        <f>'人口成長每月資料'!E164</f>
        <v>0</v>
      </c>
      <c r="J34" s="20" t="e">
        <f t="shared" si="11"/>
        <v>#DIV/0!</v>
      </c>
      <c r="K34" s="100">
        <f t="shared" si="8"/>
        <v>0</v>
      </c>
      <c r="L34" s="101" t="e">
        <f t="shared" si="12"/>
        <v>#DIV/0!</v>
      </c>
      <c r="M34" s="6">
        <f>'人口成長每月資料'!F164</f>
        <v>0</v>
      </c>
      <c r="N34" s="20" t="e">
        <f t="shared" si="13"/>
        <v>#DIV/0!</v>
      </c>
      <c r="O34" s="6">
        <f>'人口成長每月資料'!G164</f>
        <v>0</v>
      </c>
      <c r="P34" s="20" t="e">
        <f t="shared" si="14"/>
        <v>#DIV/0!</v>
      </c>
      <c r="Q34" s="21"/>
    </row>
    <row r="35" spans="1:17" ht="27.75" customHeight="1">
      <c r="A35" s="19">
        <f>'人口成長趨勢'!A35</f>
        <v>130</v>
      </c>
      <c r="B35" s="19"/>
      <c r="C35" s="6">
        <f>'人口成長每月資料'!J164</f>
        <v>0</v>
      </c>
      <c r="D35" s="20" t="e">
        <f t="shared" si="0"/>
        <v>#DIV/0!</v>
      </c>
      <c r="E35" s="6">
        <f>'人口成長每月資料'!K164</f>
        <v>0</v>
      </c>
      <c r="F35" s="20" t="e">
        <f t="shared" si="9"/>
        <v>#DIV/0!</v>
      </c>
      <c r="G35" s="6">
        <f>'人口成長每月資料'!L164</f>
        <v>0</v>
      </c>
      <c r="H35" s="20" t="e">
        <f t="shared" si="10"/>
        <v>#DIV/0!</v>
      </c>
      <c r="I35" s="6">
        <f>'人口成長每月資料'!M164</f>
        <v>0</v>
      </c>
      <c r="J35" s="20" t="e">
        <f t="shared" si="11"/>
        <v>#DIV/0!</v>
      </c>
      <c r="K35" s="100">
        <f t="shared" si="8"/>
        <v>0</v>
      </c>
      <c r="L35" s="101" t="e">
        <f t="shared" si="12"/>
        <v>#DIV/0!</v>
      </c>
      <c r="M35" s="6">
        <f>'人口成長每月資料'!N164</f>
        <v>0</v>
      </c>
      <c r="N35" s="20" t="e">
        <f t="shared" si="13"/>
        <v>#DIV/0!</v>
      </c>
      <c r="O35" s="6">
        <f>'人口成長每月資料'!O164</f>
        <v>0</v>
      </c>
      <c r="P35" s="20" t="e">
        <f t="shared" si="14"/>
        <v>#DIV/0!</v>
      </c>
      <c r="Q35" s="21"/>
    </row>
    <row r="36" spans="1:17" ht="27.75" customHeight="1">
      <c r="A36" s="19">
        <f>'人口成長趨勢'!A36</f>
        <v>131</v>
      </c>
      <c r="B36" s="19"/>
      <c r="C36" s="6">
        <f>'人口成長每月資料'!R164</f>
        <v>0</v>
      </c>
      <c r="D36" s="20" t="e">
        <f t="shared" si="0"/>
        <v>#DIV/0!</v>
      </c>
      <c r="E36" s="6">
        <f>'人口成長每月資料'!S164</f>
        <v>0</v>
      </c>
      <c r="F36" s="20" t="e">
        <f t="shared" si="9"/>
        <v>#DIV/0!</v>
      </c>
      <c r="G36" s="6">
        <f>'人口成長每月資料'!T164</f>
        <v>0</v>
      </c>
      <c r="H36" s="20" t="e">
        <f t="shared" si="10"/>
        <v>#DIV/0!</v>
      </c>
      <c r="I36" s="6">
        <f>'人口成長每月資料'!U164</f>
        <v>0</v>
      </c>
      <c r="J36" s="20" t="e">
        <f t="shared" si="11"/>
        <v>#DIV/0!</v>
      </c>
      <c r="K36" s="100">
        <f t="shared" si="8"/>
        <v>0</v>
      </c>
      <c r="L36" s="101" t="e">
        <f t="shared" si="12"/>
        <v>#DIV/0!</v>
      </c>
      <c r="M36" s="6">
        <f>'人口成長每月資料'!V164</f>
        <v>0</v>
      </c>
      <c r="N36" s="20" t="e">
        <f t="shared" si="13"/>
        <v>#DIV/0!</v>
      </c>
      <c r="O36" s="6">
        <f>'人口成長每月資料'!W164</f>
        <v>0</v>
      </c>
      <c r="P36" s="20" t="e">
        <f t="shared" si="14"/>
        <v>#DIV/0!</v>
      </c>
      <c r="Q36" s="21"/>
    </row>
    <row r="37" spans="1:17" ht="27.75" customHeight="1">
      <c r="A37" s="19">
        <f>'人口成長趨勢'!A37</f>
        <v>132</v>
      </c>
      <c r="B37" s="19"/>
      <c r="C37" s="6">
        <f>'人口成長每月資料'!B179</f>
        <v>0</v>
      </c>
      <c r="D37" s="20" t="e">
        <f aca="true" t="shared" si="15" ref="D37:D68">IF(C37="","",C37/(($B36+$B37)/2)*1000)</f>
        <v>#DIV/0!</v>
      </c>
      <c r="E37" s="6">
        <f>'人口成長每月資料'!C179</f>
        <v>0</v>
      </c>
      <c r="F37" s="20" t="e">
        <f t="shared" si="9"/>
        <v>#DIV/0!</v>
      </c>
      <c r="G37" s="6">
        <f>'人口成長每月資料'!D179</f>
        <v>0</v>
      </c>
      <c r="H37" s="20" t="e">
        <f t="shared" si="10"/>
        <v>#DIV/0!</v>
      </c>
      <c r="I37" s="6">
        <f>'人口成長每月資料'!E179</f>
        <v>0</v>
      </c>
      <c r="J37" s="20" t="e">
        <f t="shared" si="11"/>
        <v>#DIV/0!</v>
      </c>
      <c r="K37" s="100">
        <f t="shared" si="8"/>
        <v>0</v>
      </c>
      <c r="L37" s="101" t="e">
        <f t="shared" si="12"/>
        <v>#DIV/0!</v>
      </c>
      <c r="M37" s="6">
        <f>'人口成長每月資料'!F179</f>
        <v>0</v>
      </c>
      <c r="N37" s="20" t="e">
        <f t="shared" si="13"/>
        <v>#DIV/0!</v>
      </c>
      <c r="O37" s="6">
        <f>'人口成長每月資料'!G179</f>
        <v>0</v>
      </c>
      <c r="P37" s="20" t="e">
        <f t="shared" si="14"/>
        <v>#DIV/0!</v>
      </c>
      <c r="Q37" s="21"/>
    </row>
    <row r="38" spans="1:17" ht="27.75" customHeight="1">
      <c r="A38" s="19">
        <f>'人口成長趨勢'!A38</f>
        <v>133</v>
      </c>
      <c r="B38" s="19"/>
      <c r="C38" s="6">
        <f>'人口成長每月資料'!J179</f>
        <v>0</v>
      </c>
      <c r="D38" s="20" t="e">
        <f t="shared" si="15"/>
        <v>#DIV/0!</v>
      </c>
      <c r="E38" s="6">
        <f>'人口成長每月資料'!K179</f>
        <v>0</v>
      </c>
      <c r="F38" s="20" t="e">
        <f t="shared" si="9"/>
        <v>#DIV/0!</v>
      </c>
      <c r="G38" s="6">
        <f>'人口成長每月資料'!L179</f>
        <v>0</v>
      </c>
      <c r="H38" s="20" t="e">
        <f t="shared" si="10"/>
        <v>#DIV/0!</v>
      </c>
      <c r="I38" s="6">
        <f>'人口成長每月資料'!M179</f>
        <v>0</v>
      </c>
      <c r="J38" s="20" t="e">
        <f t="shared" si="11"/>
        <v>#DIV/0!</v>
      </c>
      <c r="K38" s="100">
        <f t="shared" si="8"/>
        <v>0</v>
      </c>
      <c r="L38" s="101" t="e">
        <f t="shared" si="12"/>
        <v>#DIV/0!</v>
      </c>
      <c r="M38" s="6">
        <f>'人口成長每月資料'!N179</f>
        <v>0</v>
      </c>
      <c r="N38" s="20" t="e">
        <f t="shared" si="13"/>
        <v>#DIV/0!</v>
      </c>
      <c r="O38" s="6">
        <f>'人口成長每月資料'!O179</f>
        <v>0</v>
      </c>
      <c r="P38" s="20" t="e">
        <f t="shared" si="14"/>
        <v>#DIV/0!</v>
      </c>
      <c r="Q38" s="21"/>
    </row>
    <row r="39" spans="1:17" s="22" customFormat="1" ht="27.75" customHeight="1">
      <c r="A39" s="19">
        <f>'人口成長趨勢'!A39</f>
        <v>134</v>
      </c>
      <c r="B39" s="19"/>
      <c r="C39" s="6">
        <f>'人口成長每月資料'!R179</f>
        <v>0</v>
      </c>
      <c r="D39" s="20" t="e">
        <f t="shared" si="15"/>
        <v>#DIV/0!</v>
      </c>
      <c r="E39" s="6">
        <f>'人口成長每月資料'!S179</f>
        <v>0</v>
      </c>
      <c r="F39" s="20" t="e">
        <f t="shared" si="9"/>
        <v>#DIV/0!</v>
      </c>
      <c r="G39" s="6">
        <f>'人口成長每月資料'!T179</f>
        <v>0</v>
      </c>
      <c r="H39" s="20" t="e">
        <f t="shared" si="10"/>
        <v>#DIV/0!</v>
      </c>
      <c r="I39" s="6">
        <f>'人口成長每月資料'!U179</f>
        <v>0</v>
      </c>
      <c r="J39" s="20" t="e">
        <f t="shared" si="11"/>
        <v>#DIV/0!</v>
      </c>
      <c r="K39" s="100">
        <f t="shared" si="8"/>
        <v>0</v>
      </c>
      <c r="L39" s="101" t="e">
        <f t="shared" si="12"/>
        <v>#DIV/0!</v>
      </c>
      <c r="M39" s="6">
        <f>'人口成長每月資料'!V179</f>
        <v>0</v>
      </c>
      <c r="N39" s="20" t="e">
        <f t="shared" si="13"/>
        <v>#DIV/0!</v>
      </c>
      <c r="O39" s="6">
        <f>'人口成長每月資料'!W179</f>
        <v>0</v>
      </c>
      <c r="P39" s="20" t="e">
        <f t="shared" si="14"/>
        <v>#DIV/0!</v>
      </c>
      <c r="Q39" s="23"/>
    </row>
    <row r="40" spans="1:17" ht="27.75" customHeight="1">
      <c r="A40" s="19">
        <f>'人口成長趨勢'!A40</f>
        <v>135</v>
      </c>
      <c r="B40" s="19"/>
      <c r="C40" s="6">
        <f>'人口成長每月資料'!R179</f>
        <v>0</v>
      </c>
      <c r="D40" s="20" t="e">
        <f t="shared" si="15"/>
        <v>#DIV/0!</v>
      </c>
      <c r="E40" s="6">
        <f>'人口成長每月資料'!C194</f>
        <v>0</v>
      </c>
      <c r="F40" s="20" t="e">
        <f t="shared" si="9"/>
        <v>#DIV/0!</v>
      </c>
      <c r="G40" s="6">
        <f>'人口成長每月資料'!D194</f>
        <v>0</v>
      </c>
      <c r="H40" s="20" t="e">
        <f t="shared" si="10"/>
        <v>#DIV/0!</v>
      </c>
      <c r="I40" s="6">
        <f>'人口成長每月資料'!E194</f>
        <v>0</v>
      </c>
      <c r="J40" s="20" t="e">
        <f t="shared" si="11"/>
        <v>#DIV/0!</v>
      </c>
      <c r="K40" s="100">
        <f t="shared" si="8"/>
        <v>0</v>
      </c>
      <c r="L40" s="101" t="e">
        <f t="shared" si="12"/>
        <v>#DIV/0!</v>
      </c>
      <c r="M40" s="6">
        <f>'人口成長每月資料'!F194</f>
        <v>0</v>
      </c>
      <c r="N40" s="20" t="e">
        <f t="shared" si="13"/>
        <v>#DIV/0!</v>
      </c>
      <c r="O40" s="6">
        <f>'人口成長每月資料'!G194</f>
        <v>0</v>
      </c>
      <c r="P40" s="20" t="e">
        <f t="shared" si="14"/>
        <v>#DIV/0!</v>
      </c>
      <c r="Q40" s="21"/>
    </row>
    <row r="41" spans="1:17" ht="27.75" customHeight="1">
      <c r="A41" s="19">
        <f>'人口成長趨勢'!A41</f>
        <v>136</v>
      </c>
      <c r="B41" s="19"/>
      <c r="C41" s="6">
        <f>'人口成長每月資料'!B194</f>
        <v>0</v>
      </c>
      <c r="D41" s="20" t="e">
        <f t="shared" si="15"/>
        <v>#DIV/0!</v>
      </c>
      <c r="E41" s="6">
        <f>'人口成長每月資料'!K194</f>
        <v>0</v>
      </c>
      <c r="F41" s="20" t="e">
        <f t="shared" si="9"/>
        <v>#DIV/0!</v>
      </c>
      <c r="G41" s="6">
        <f>'人口成長每月資料'!L194</f>
        <v>0</v>
      </c>
      <c r="H41" s="20" t="e">
        <f t="shared" si="10"/>
        <v>#DIV/0!</v>
      </c>
      <c r="I41" s="6">
        <f>'人口成長每月資料'!M194</f>
        <v>0</v>
      </c>
      <c r="J41" s="20" t="e">
        <f t="shared" si="11"/>
        <v>#DIV/0!</v>
      </c>
      <c r="K41" s="100">
        <f t="shared" si="8"/>
        <v>0</v>
      </c>
      <c r="L41" s="101" t="e">
        <f t="shared" si="12"/>
        <v>#DIV/0!</v>
      </c>
      <c r="M41" s="6">
        <f>'人口成長每月資料'!N194</f>
        <v>0</v>
      </c>
      <c r="N41" s="20" t="e">
        <f t="shared" si="13"/>
        <v>#DIV/0!</v>
      </c>
      <c r="O41" s="6">
        <f>'人口成長每月資料'!O194</f>
        <v>0</v>
      </c>
      <c r="P41" s="20" t="e">
        <f t="shared" si="14"/>
        <v>#DIV/0!</v>
      </c>
      <c r="Q41" s="21"/>
    </row>
    <row r="42" spans="1:17" ht="27.75" customHeight="1">
      <c r="A42" s="19">
        <f>'人口成長趨勢'!A42</f>
        <v>137</v>
      </c>
      <c r="B42" s="19"/>
      <c r="C42" s="6">
        <f>'人口成長每月資料'!J194</f>
        <v>0</v>
      </c>
      <c r="D42" s="20" t="e">
        <f t="shared" si="15"/>
        <v>#DIV/0!</v>
      </c>
      <c r="E42" s="6">
        <f>'人口成長每月資料'!S194</f>
        <v>0</v>
      </c>
      <c r="F42" s="20" t="e">
        <f t="shared" si="9"/>
        <v>#DIV/0!</v>
      </c>
      <c r="G42" s="6">
        <f>'人口成長每月資料'!T194</f>
        <v>0</v>
      </c>
      <c r="H42" s="20" t="e">
        <f t="shared" si="10"/>
        <v>#DIV/0!</v>
      </c>
      <c r="I42" s="6">
        <f>'人口成長每月資料'!U194</f>
        <v>0</v>
      </c>
      <c r="J42" s="20" t="e">
        <f t="shared" si="11"/>
        <v>#DIV/0!</v>
      </c>
      <c r="K42" s="100">
        <f t="shared" si="8"/>
        <v>0</v>
      </c>
      <c r="L42" s="101" t="e">
        <f t="shared" si="12"/>
        <v>#DIV/0!</v>
      </c>
      <c r="M42" s="6">
        <f>'人口成長每月資料'!V194</f>
        <v>0</v>
      </c>
      <c r="N42" s="20" t="e">
        <f t="shared" si="13"/>
        <v>#DIV/0!</v>
      </c>
      <c r="O42" s="6">
        <f>'人口成長每月資料'!W194</f>
        <v>0</v>
      </c>
      <c r="P42" s="20" t="e">
        <f t="shared" si="14"/>
        <v>#DIV/0!</v>
      </c>
      <c r="Q42" s="21"/>
    </row>
    <row r="43" spans="1:17" ht="27.75" customHeight="1">
      <c r="A43" s="19">
        <f>'人口成長趨勢'!A43</f>
        <v>138</v>
      </c>
      <c r="B43" s="19"/>
      <c r="C43" s="6">
        <f>'人口成長每月資料'!J194</f>
        <v>0</v>
      </c>
      <c r="D43" s="20" t="e">
        <f t="shared" si="15"/>
        <v>#DIV/0!</v>
      </c>
      <c r="E43" s="6">
        <f>'人口成長每月資料'!C209</f>
        <v>0</v>
      </c>
      <c r="F43" s="20" t="e">
        <f t="shared" si="9"/>
        <v>#DIV/0!</v>
      </c>
      <c r="G43" s="6">
        <f>'人口成長每月資料'!D209</f>
        <v>0</v>
      </c>
      <c r="H43" s="20" t="e">
        <f t="shared" si="10"/>
        <v>#DIV/0!</v>
      </c>
      <c r="I43" s="6">
        <f>'人口成長每月資料'!E209</f>
        <v>0</v>
      </c>
      <c r="J43" s="20" t="e">
        <f t="shared" si="11"/>
        <v>#DIV/0!</v>
      </c>
      <c r="K43" s="100">
        <f t="shared" si="8"/>
        <v>0</v>
      </c>
      <c r="L43" s="101" t="e">
        <f t="shared" si="12"/>
        <v>#DIV/0!</v>
      </c>
      <c r="M43" s="6">
        <f>'人口成長每月資料'!F209</f>
        <v>0</v>
      </c>
      <c r="N43" s="20" t="e">
        <f t="shared" si="13"/>
        <v>#DIV/0!</v>
      </c>
      <c r="O43" s="6">
        <f>'人口成長每月資料'!G209</f>
        <v>0</v>
      </c>
      <c r="P43" s="20" t="e">
        <f t="shared" si="14"/>
        <v>#DIV/0!</v>
      </c>
      <c r="Q43" s="21"/>
    </row>
    <row r="44" spans="1:17" ht="27.75" customHeight="1">
      <c r="A44" s="19">
        <f>'人口成長趨勢'!A44</f>
        <v>139</v>
      </c>
      <c r="B44" s="19"/>
      <c r="C44" s="6">
        <f>'人口成長每月資料'!J209</f>
        <v>0</v>
      </c>
      <c r="D44" s="20" t="e">
        <f t="shared" si="15"/>
        <v>#DIV/0!</v>
      </c>
      <c r="E44" s="6">
        <f>'人口成長每月資料'!K209</f>
        <v>0</v>
      </c>
      <c r="F44" s="20" t="e">
        <f t="shared" si="9"/>
        <v>#DIV/0!</v>
      </c>
      <c r="G44" s="6">
        <f>'人口成長每月資料'!L209</f>
        <v>0</v>
      </c>
      <c r="H44" s="20" t="e">
        <f t="shared" si="10"/>
        <v>#DIV/0!</v>
      </c>
      <c r="I44" s="6">
        <f>'人口成長每月資料'!M209</f>
        <v>0</v>
      </c>
      <c r="J44" s="20" t="e">
        <f t="shared" si="11"/>
        <v>#DIV/0!</v>
      </c>
      <c r="K44" s="100">
        <f t="shared" si="8"/>
        <v>0</v>
      </c>
      <c r="L44" s="101" t="e">
        <f t="shared" si="12"/>
        <v>#DIV/0!</v>
      </c>
      <c r="M44" s="6">
        <f>'人口成長每月資料'!N209</f>
        <v>0</v>
      </c>
      <c r="N44" s="20" t="e">
        <f t="shared" si="13"/>
        <v>#DIV/0!</v>
      </c>
      <c r="O44" s="6">
        <f>'人口成長每月資料'!O209</f>
        <v>0</v>
      </c>
      <c r="P44" s="20" t="e">
        <f t="shared" si="14"/>
        <v>#DIV/0!</v>
      </c>
      <c r="Q44" s="21"/>
    </row>
    <row r="45" spans="1:17" s="22" customFormat="1" ht="27.75" customHeight="1">
      <c r="A45" s="19">
        <f>'人口成長趨勢'!A45</f>
        <v>140</v>
      </c>
      <c r="B45" s="19"/>
      <c r="C45" s="6">
        <f>'人口成長每月資料'!R209</f>
        <v>0</v>
      </c>
      <c r="D45" s="20" t="e">
        <f t="shared" si="15"/>
        <v>#DIV/0!</v>
      </c>
      <c r="E45" s="6">
        <f>'人口成長每月資料'!S209</f>
        <v>0</v>
      </c>
      <c r="F45" s="20" t="e">
        <f t="shared" si="9"/>
        <v>#DIV/0!</v>
      </c>
      <c r="G45" s="6">
        <f>'人口成長每月資料'!T209</f>
        <v>0</v>
      </c>
      <c r="H45" s="20" t="e">
        <f t="shared" si="10"/>
        <v>#DIV/0!</v>
      </c>
      <c r="I45" s="6">
        <f>'人口成長每月資料'!U209</f>
        <v>0</v>
      </c>
      <c r="J45" s="20" t="e">
        <f t="shared" si="11"/>
        <v>#DIV/0!</v>
      </c>
      <c r="K45" s="100">
        <f t="shared" si="8"/>
        <v>0</v>
      </c>
      <c r="L45" s="101" t="e">
        <f t="shared" si="12"/>
        <v>#DIV/0!</v>
      </c>
      <c r="M45" s="6">
        <f>'人口成長每月資料'!V209</f>
        <v>0</v>
      </c>
      <c r="N45" s="20" t="e">
        <f t="shared" si="13"/>
        <v>#DIV/0!</v>
      </c>
      <c r="O45" s="6">
        <f>'人口成長每月資料'!W209</f>
        <v>0</v>
      </c>
      <c r="P45" s="20" t="e">
        <f t="shared" si="14"/>
        <v>#DIV/0!</v>
      </c>
      <c r="Q45" s="23"/>
    </row>
    <row r="46" spans="1:17" ht="27.75" customHeight="1">
      <c r="A46" s="19">
        <f>'人口成長趨勢'!A46</f>
        <v>141</v>
      </c>
      <c r="B46" s="19"/>
      <c r="C46" s="6">
        <f>'人口成長每月資料'!B224</f>
        <v>0</v>
      </c>
      <c r="D46" s="20" t="e">
        <f t="shared" si="15"/>
        <v>#DIV/0!</v>
      </c>
      <c r="E46" s="6">
        <f>'人口成長每月資料'!C224</f>
        <v>0</v>
      </c>
      <c r="F46" s="20" t="e">
        <f t="shared" si="9"/>
        <v>#DIV/0!</v>
      </c>
      <c r="G46" s="6">
        <f>'人口成長每月資料'!D224</f>
        <v>0</v>
      </c>
      <c r="H46" s="20" t="e">
        <f t="shared" si="10"/>
        <v>#DIV/0!</v>
      </c>
      <c r="I46" s="6">
        <f>'人口成長每月資料'!E224</f>
        <v>0</v>
      </c>
      <c r="J46" s="20" t="e">
        <f t="shared" si="11"/>
        <v>#DIV/0!</v>
      </c>
      <c r="K46" s="100">
        <f t="shared" si="8"/>
        <v>0</v>
      </c>
      <c r="L46" s="101" t="e">
        <f t="shared" si="12"/>
        <v>#DIV/0!</v>
      </c>
      <c r="M46" s="6">
        <f>'人口成長每月資料'!F224</f>
        <v>0</v>
      </c>
      <c r="N46" s="20" t="e">
        <f t="shared" si="13"/>
        <v>#DIV/0!</v>
      </c>
      <c r="O46" s="6">
        <f>'人口成長每月資料'!G224</f>
        <v>0</v>
      </c>
      <c r="P46" s="20" t="e">
        <f t="shared" si="14"/>
        <v>#DIV/0!</v>
      </c>
      <c r="Q46" s="21"/>
    </row>
    <row r="47" spans="1:17" ht="27.75" customHeight="1">
      <c r="A47" s="19">
        <f>'人口成長趨勢'!A47</f>
        <v>142</v>
      </c>
      <c r="B47" s="19"/>
      <c r="C47" s="6">
        <f>'人口成長每月資料'!J224</f>
        <v>0</v>
      </c>
      <c r="D47" s="20" t="e">
        <f t="shared" si="15"/>
        <v>#DIV/0!</v>
      </c>
      <c r="E47" s="6">
        <f>'人口成長每月資料'!K224</f>
        <v>0</v>
      </c>
      <c r="F47" s="20" t="e">
        <f t="shared" si="9"/>
        <v>#DIV/0!</v>
      </c>
      <c r="G47" s="6">
        <f>'人口成長每月資料'!L224</f>
        <v>0</v>
      </c>
      <c r="H47" s="20" t="e">
        <f t="shared" si="10"/>
        <v>#DIV/0!</v>
      </c>
      <c r="I47" s="6">
        <f>'人口成長每月資料'!M224</f>
        <v>0</v>
      </c>
      <c r="J47" s="20" t="e">
        <f t="shared" si="11"/>
        <v>#DIV/0!</v>
      </c>
      <c r="K47" s="100">
        <f t="shared" si="8"/>
        <v>0</v>
      </c>
      <c r="L47" s="101" t="e">
        <f t="shared" si="12"/>
        <v>#DIV/0!</v>
      </c>
      <c r="M47" s="6">
        <f>'人口成長每月資料'!N224</f>
        <v>0</v>
      </c>
      <c r="N47" s="20" t="e">
        <f t="shared" si="13"/>
        <v>#DIV/0!</v>
      </c>
      <c r="O47" s="6">
        <f>'人口成長每月資料'!O224</f>
        <v>0</v>
      </c>
      <c r="P47" s="20" t="e">
        <f t="shared" si="14"/>
        <v>#DIV/0!</v>
      </c>
      <c r="Q47" s="21"/>
    </row>
    <row r="48" spans="1:17" ht="27.75" customHeight="1">
      <c r="A48" s="19">
        <f>'人口成長趨勢'!A48</f>
        <v>143</v>
      </c>
      <c r="B48" s="19"/>
      <c r="C48" s="6">
        <f>'人口成長每月資料'!R224</f>
        <v>0</v>
      </c>
      <c r="D48" s="20" t="e">
        <f>IF(C48="","",C48/(($B47+$B48)/2)*1000)</f>
        <v>#DIV/0!</v>
      </c>
      <c r="E48" s="6">
        <f>'人口成長每月資料'!S224</f>
        <v>0</v>
      </c>
      <c r="F48" s="20" t="e">
        <f t="shared" si="9"/>
        <v>#DIV/0!</v>
      </c>
      <c r="G48" s="6">
        <f>'人口成長每月資料'!T224</f>
        <v>0</v>
      </c>
      <c r="H48" s="20" t="e">
        <f t="shared" si="10"/>
        <v>#DIV/0!</v>
      </c>
      <c r="I48" s="6">
        <f>'人口成長每月資料'!U224</f>
        <v>0</v>
      </c>
      <c r="J48" s="20" t="e">
        <f t="shared" si="11"/>
        <v>#DIV/0!</v>
      </c>
      <c r="K48" s="100">
        <f aca="true" t="shared" si="16" ref="K48:K68">IF(C49="","",C49+G48-E48-I48)</f>
        <v>0</v>
      </c>
      <c r="L48" s="101" t="e">
        <f t="shared" si="12"/>
        <v>#DIV/0!</v>
      </c>
      <c r="M48" s="6">
        <f>'人口成長每月資料'!V224</f>
        <v>0</v>
      </c>
      <c r="N48" s="20" t="e">
        <f t="shared" si="13"/>
        <v>#DIV/0!</v>
      </c>
      <c r="O48" s="6">
        <f>'人口成長每月資料'!W224</f>
        <v>0</v>
      </c>
      <c r="P48" s="20" t="e">
        <f t="shared" si="14"/>
        <v>#DIV/0!</v>
      </c>
      <c r="Q48" s="21"/>
    </row>
    <row r="49" spans="1:17" ht="27.75" customHeight="1">
      <c r="A49" s="19">
        <f>'人口成長趨勢'!A49</f>
        <v>144</v>
      </c>
      <c r="B49" s="19"/>
      <c r="C49" s="6">
        <f>'人口成長每月資料'!B239</f>
        <v>0</v>
      </c>
      <c r="D49" s="20" t="e">
        <f t="shared" si="15"/>
        <v>#DIV/0!</v>
      </c>
      <c r="E49" s="6">
        <f>'人口成長每月資料'!C239</f>
        <v>0</v>
      </c>
      <c r="F49" s="20" t="e">
        <f aca="true" t="shared" si="17" ref="F49:F68">IF(E48="","",E48/(($B48+$B49)/2)*1000)</f>
        <v>#DIV/0!</v>
      </c>
      <c r="G49" s="6">
        <f>'人口成長每月資料'!D239</f>
        <v>0</v>
      </c>
      <c r="H49" s="20" t="e">
        <f aca="true" t="shared" si="18" ref="H49:H68">IF(G48="","",G48/(($B48+$B49)/2)*1000)</f>
        <v>#DIV/0!</v>
      </c>
      <c r="I49" s="6">
        <f>'人口成長每月資料'!E239</f>
        <v>0</v>
      </c>
      <c r="J49" s="20" t="e">
        <f aca="true" t="shared" si="19" ref="J49:J68">IF(I48="","",I48/(($B48+$B49)/2)*1000)</f>
        <v>#DIV/0!</v>
      </c>
      <c r="K49" s="100">
        <f t="shared" si="16"/>
        <v>0</v>
      </c>
      <c r="L49" s="101" t="e">
        <f aca="true" t="shared" si="20" ref="L49:L68">IF(K48="","",K48/$B48*1000)</f>
        <v>#DIV/0!</v>
      </c>
      <c r="M49" s="6">
        <f>'人口成長每月資料'!F239</f>
        <v>0</v>
      </c>
      <c r="N49" s="20" t="e">
        <f aca="true" t="shared" si="21" ref="N49:N68">IF(M48="","",M48/(($B48+$B49)/2)*1000)</f>
        <v>#DIV/0!</v>
      </c>
      <c r="O49" s="6">
        <f>'人口成長每月資料'!G239</f>
        <v>0</v>
      </c>
      <c r="P49" s="20" t="e">
        <f aca="true" t="shared" si="22" ref="P49:P68">IF(O48="","",O48/(($B48+$B49)/2)*1000)</f>
        <v>#DIV/0!</v>
      </c>
      <c r="Q49" s="21"/>
    </row>
    <row r="50" spans="1:17" ht="27.75" customHeight="1">
      <c r="A50" s="19">
        <f>'人口成長趨勢'!A50</f>
        <v>145</v>
      </c>
      <c r="B50" s="19"/>
      <c r="C50" s="6">
        <f>'人口成長每月資料'!J239</f>
        <v>0</v>
      </c>
      <c r="D50" s="20" t="e">
        <f t="shared" si="15"/>
        <v>#DIV/0!</v>
      </c>
      <c r="E50" s="6">
        <f>'人口成長每月資料'!K239</f>
        <v>0</v>
      </c>
      <c r="F50" s="20" t="e">
        <f t="shared" si="17"/>
        <v>#DIV/0!</v>
      </c>
      <c r="G50" s="6">
        <f>'人口成長每月資料'!L239</f>
        <v>0</v>
      </c>
      <c r="H50" s="20" t="e">
        <f t="shared" si="18"/>
        <v>#DIV/0!</v>
      </c>
      <c r="I50" s="6">
        <f>'人口成長每月資料'!M239</f>
        <v>0</v>
      </c>
      <c r="J50" s="20" t="e">
        <f t="shared" si="19"/>
        <v>#DIV/0!</v>
      </c>
      <c r="K50" s="100">
        <f t="shared" si="16"/>
        <v>0</v>
      </c>
      <c r="L50" s="101" t="e">
        <f t="shared" si="20"/>
        <v>#DIV/0!</v>
      </c>
      <c r="M50" s="6">
        <f>'人口成長每月資料'!N239</f>
        <v>0</v>
      </c>
      <c r="N50" s="20" t="e">
        <f t="shared" si="21"/>
        <v>#DIV/0!</v>
      </c>
      <c r="O50" s="6">
        <f>'人口成長每月資料'!O239</f>
        <v>0</v>
      </c>
      <c r="P50" s="20" t="e">
        <f t="shared" si="22"/>
        <v>#DIV/0!</v>
      </c>
      <c r="Q50" s="21"/>
    </row>
    <row r="51" spans="1:17" s="22" customFormat="1" ht="27.75" customHeight="1">
      <c r="A51" s="19">
        <f>'人口成長趨勢'!A51</f>
        <v>146</v>
      </c>
      <c r="B51" s="19"/>
      <c r="C51" s="6">
        <f>'人口成長每月資料'!R239</f>
        <v>0</v>
      </c>
      <c r="D51" s="20" t="e">
        <f t="shared" si="15"/>
        <v>#DIV/0!</v>
      </c>
      <c r="E51" s="6">
        <f>'人口成長每月資料'!S239</f>
        <v>0</v>
      </c>
      <c r="F51" s="20" t="e">
        <f t="shared" si="17"/>
        <v>#DIV/0!</v>
      </c>
      <c r="G51" s="6">
        <f>'人口成長每月資料'!T239</f>
        <v>0</v>
      </c>
      <c r="H51" s="20" t="e">
        <f t="shared" si="18"/>
        <v>#DIV/0!</v>
      </c>
      <c r="I51" s="6">
        <f>'人口成長每月資料'!U239</f>
        <v>0</v>
      </c>
      <c r="J51" s="20" t="e">
        <f t="shared" si="19"/>
        <v>#DIV/0!</v>
      </c>
      <c r="K51" s="100">
        <f t="shared" si="16"/>
        <v>0</v>
      </c>
      <c r="L51" s="101" t="e">
        <f t="shared" si="20"/>
        <v>#DIV/0!</v>
      </c>
      <c r="M51" s="6">
        <f>'人口成長每月資料'!V239</f>
        <v>0</v>
      </c>
      <c r="N51" s="20" t="e">
        <f t="shared" si="21"/>
        <v>#DIV/0!</v>
      </c>
      <c r="O51" s="6">
        <f>'人口成長每月資料'!W239</f>
        <v>0</v>
      </c>
      <c r="P51" s="20" t="e">
        <f t="shared" si="22"/>
        <v>#DIV/0!</v>
      </c>
      <c r="Q51" s="23"/>
    </row>
    <row r="52" spans="1:17" ht="27.75" customHeight="1">
      <c r="A52" s="19">
        <f>'人口成長趨勢'!A52</f>
        <v>147</v>
      </c>
      <c r="B52" s="19"/>
      <c r="C52" s="6">
        <f>'人口成長每月資料'!B254</f>
        <v>0</v>
      </c>
      <c r="D52" s="20" t="e">
        <f t="shared" si="15"/>
        <v>#DIV/0!</v>
      </c>
      <c r="E52" s="6">
        <f>'人口成長每月資料'!C254</f>
        <v>0</v>
      </c>
      <c r="F52" s="20" t="e">
        <f t="shared" si="17"/>
        <v>#DIV/0!</v>
      </c>
      <c r="G52" s="6">
        <f>'人口成長每月資料'!D254</f>
        <v>0</v>
      </c>
      <c r="H52" s="20" t="e">
        <f t="shared" si="18"/>
        <v>#DIV/0!</v>
      </c>
      <c r="I52" s="6">
        <f>'人口成長每月資料'!E254</f>
        <v>0</v>
      </c>
      <c r="J52" s="20" t="e">
        <f t="shared" si="19"/>
        <v>#DIV/0!</v>
      </c>
      <c r="K52" s="100">
        <f t="shared" si="16"/>
        <v>0</v>
      </c>
      <c r="L52" s="101" t="e">
        <f t="shared" si="20"/>
        <v>#DIV/0!</v>
      </c>
      <c r="M52" s="6">
        <f>'人口成長每月資料'!F254</f>
        <v>0</v>
      </c>
      <c r="N52" s="20" t="e">
        <f t="shared" si="21"/>
        <v>#DIV/0!</v>
      </c>
      <c r="O52" s="6">
        <f>'人口成長每月資料'!G254</f>
        <v>0</v>
      </c>
      <c r="P52" s="20" t="e">
        <f t="shared" si="22"/>
        <v>#DIV/0!</v>
      </c>
      <c r="Q52" s="21"/>
    </row>
    <row r="53" spans="1:17" ht="27.75" customHeight="1">
      <c r="A53" s="19">
        <f>'人口成長趨勢'!A53</f>
        <v>148</v>
      </c>
      <c r="B53" s="19"/>
      <c r="C53" s="6">
        <f>'人口成長每月資料'!J254</f>
        <v>0</v>
      </c>
      <c r="D53" s="20" t="e">
        <f t="shared" si="15"/>
        <v>#DIV/0!</v>
      </c>
      <c r="E53" s="6">
        <f>'人口成長每月資料'!K254</f>
        <v>0</v>
      </c>
      <c r="F53" s="20" t="e">
        <f t="shared" si="17"/>
        <v>#DIV/0!</v>
      </c>
      <c r="G53" s="6">
        <f>'人口成長每月資料'!L254</f>
        <v>0</v>
      </c>
      <c r="H53" s="20" t="e">
        <f t="shared" si="18"/>
        <v>#DIV/0!</v>
      </c>
      <c r="I53" s="6">
        <f>'人口成長每月資料'!M254</f>
        <v>0</v>
      </c>
      <c r="J53" s="20" t="e">
        <f t="shared" si="19"/>
        <v>#DIV/0!</v>
      </c>
      <c r="K53" s="100">
        <f t="shared" si="16"/>
        <v>0</v>
      </c>
      <c r="L53" s="101" t="e">
        <f t="shared" si="20"/>
        <v>#DIV/0!</v>
      </c>
      <c r="M53" s="6">
        <f>'人口成長每月資料'!N254</f>
        <v>0</v>
      </c>
      <c r="N53" s="20" t="e">
        <f t="shared" si="21"/>
        <v>#DIV/0!</v>
      </c>
      <c r="O53" s="6">
        <f>'人口成長每月資料'!O254</f>
        <v>0</v>
      </c>
      <c r="P53" s="20" t="e">
        <f t="shared" si="22"/>
        <v>#DIV/0!</v>
      </c>
      <c r="Q53" s="21"/>
    </row>
    <row r="54" spans="1:17" ht="27.75" customHeight="1">
      <c r="A54" s="19">
        <f>'人口成長趨勢'!A54</f>
        <v>149</v>
      </c>
      <c r="B54" s="19"/>
      <c r="C54" s="6">
        <f>'人口成長每月資料'!R254</f>
        <v>0</v>
      </c>
      <c r="D54" s="20" t="e">
        <f t="shared" si="15"/>
        <v>#DIV/0!</v>
      </c>
      <c r="E54" s="6">
        <f>'人口成長每月資料'!S254</f>
        <v>0</v>
      </c>
      <c r="F54" s="20" t="e">
        <f t="shared" si="17"/>
        <v>#DIV/0!</v>
      </c>
      <c r="G54" s="6">
        <f>'人口成長每月資料'!T254</f>
        <v>0</v>
      </c>
      <c r="H54" s="20" t="e">
        <f t="shared" si="18"/>
        <v>#DIV/0!</v>
      </c>
      <c r="I54" s="6">
        <f>'人口成長每月資料'!U254</f>
        <v>0</v>
      </c>
      <c r="J54" s="20" t="e">
        <f t="shared" si="19"/>
        <v>#DIV/0!</v>
      </c>
      <c r="K54" s="100">
        <f t="shared" si="16"/>
        <v>0</v>
      </c>
      <c r="L54" s="101" t="e">
        <f t="shared" si="20"/>
        <v>#DIV/0!</v>
      </c>
      <c r="M54" s="6">
        <f>'人口成長每月資料'!V254</f>
        <v>0</v>
      </c>
      <c r="N54" s="20" t="e">
        <f t="shared" si="21"/>
        <v>#DIV/0!</v>
      </c>
      <c r="O54" s="6">
        <f>'人口成長每月資料'!W254</f>
        <v>0</v>
      </c>
      <c r="P54" s="20" t="e">
        <f t="shared" si="22"/>
        <v>#DIV/0!</v>
      </c>
      <c r="Q54" s="21"/>
    </row>
    <row r="55" spans="1:17" ht="27.75" customHeight="1">
      <c r="A55" s="19">
        <f>'人口成長趨勢'!A55</f>
        <v>150</v>
      </c>
      <c r="B55" s="19"/>
      <c r="C55" s="6">
        <f>'人口成長每月資料'!B269</f>
        <v>0</v>
      </c>
      <c r="D55" s="20" t="e">
        <f t="shared" si="15"/>
        <v>#DIV/0!</v>
      </c>
      <c r="E55" s="6">
        <f>'人口成長每月資料'!C269</f>
        <v>0</v>
      </c>
      <c r="F55" s="20" t="e">
        <f t="shared" si="17"/>
        <v>#DIV/0!</v>
      </c>
      <c r="G55" s="6">
        <f>'人口成長每月資料'!D269</f>
        <v>0</v>
      </c>
      <c r="H55" s="20" t="e">
        <f t="shared" si="18"/>
        <v>#DIV/0!</v>
      </c>
      <c r="I55" s="6">
        <f>'人口成長每月資料'!E269</f>
        <v>0</v>
      </c>
      <c r="J55" s="20" t="e">
        <f t="shared" si="19"/>
        <v>#DIV/0!</v>
      </c>
      <c r="K55" s="100">
        <f t="shared" si="16"/>
        <v>0</v>
      </c>
      <c r="L55" s="101" t="e">
        <f t="shared" si="20"/>
        <v>#DIV/0!</v>
      </c>
      <c r="M55" s="6">
        <f>'人口成長每月資料'!F269</f>
        <v>0</v>
      </c>
      <c r="N55" s="20" t="e">
        <f t="shared" si="21"/>
        <v>#DIV/0!</v>
      </c>
      <c r="O55" s="6">
        <f>'人口成長每月資料'!G269</f>
        <v>0</v>
      </c>
      <c r="P55" s="20" t="e">
        <f t="shared" si="22"/>
        <v>#DIV/0!</v>
      </c>
      <c r="Q55" s="21"/>
    </row>
    <row r="56" spans="1:17" ht="27.75" customHeight="1">
      <c r="A56" s="19">
        <f>'人口成長趨勢'!A56</f>
        <v>151</v>
      </c>
      <c r="B56" s="19"/>
      <c r="C56" s="6">
        <f>'人口成長每月資料'!J269</f>
        <v>0</v>
      </c>
      <c r="D56" s="20" t="e">
        <f t="shared" si="15"/>
        <v>#DIV/0!</v>
      </c>
      <c r="E56" s="6">
        <f>'人口成長每月資料'!K269</f>
        <v>0</v>
      </c>
      <c r="F56" s="20" t="e">
        <f t="shared" si="17"/>
        <v>#DIV/0!</v>
      </c>
      <c r="G56" s="6">
        <f>'人口成長每月資料'!L269</f>
        <v>0</v>
      </c>
      <c r="H56" s="20" t="e">
        <f t="shared" si="18"/>
        <v>#DIV/0!</v>
      </c>
      <c r="I56" s="6">
        <f>'人口成長每月資料'!M269</f>
        <v>0</v>
      </c>
      <c r="J56" s="20" t="e">
        <f t="shared" si="19"/>
        <v>#DIV/0!</v>
      </c>
      <c r="K56" s="100">
        <f t="shared" si="16"/>
        <v>0</v>
      </c>
      <c r="L56" s="101" t="e">
        <f t="shared" si="20"/>
        <v>#DIV/0!</v>
      </c>
      <c r="M56" s="6">
        <f>'人口成長每月資料'!N269</f>
        <v>0</v>
      </c>
      <c r="N56" s="20" t="e">
        <f t="shared" si="21"/>
        <v>#DIV/0!</v>
      </c>
      <c r="O56" s="6">
        <f>'人口成長每月資料'!O269</f>
        <v>0</v>
      </c>
      <c r="P56" s="20" t="e">
        <f t="shared" si="22"/>
        <v>#DIV/0!</v>
      </c>
      <c r="Q56" s="21"/>
    </row>
    <row r="57" spans="1:17" s="22" customFormat="1" ht="27.75" customHeight="1">
      <c r="A57" s="19">
        <f>'人口成長趨勢'!A57</f>
        <v>152</v>
      </c>
      <c r="B57" s="19"/>
      <c r="C57" s="6">
        <f>'人口成長每月資料'!R269</f>
        <v>0</v>
      </c>
      <c r="D57" s="20" t="e">
        <f t="shared" si="15"/>
        <v>#DIV/0!</v>
      </c>
      <c r="E57" s="6">
        <f>'人口成長每月資料'!S269</f>
        <v>0</v>
      </c>
      <c r="F57" s="20" t="e">
        <f t="shared" si="17"/>
        <v>#DIV/0!</v>
      </c>
      <c r="G57" s="6">
        <f>'人口成長每月資料'!T269</f>
        <v>0</v>
      </c>
      <c r="H57" s="20" t="e">
        <f t="shared" si="18"/>
        <v>#DIV/0!</v>
      </c>
      <c r="I57" s="6">
        <f>'人口成長每月資料'!U269</f>
        <v>0</v>
      </c>
      <c r="J57" s="20" t="e">
        <f t="shared" si="19"/>
        <v>#DIV/0!</v>
      </c>
      <c r="K57" s="100">
        <f t="shared" si="16"/>
        <v>0</v>
      </c>
      <c r="L57" s="101" t="e">
        <f t="shared" si="20"/>
        <v>#DIV/0!</v>
      </c>
      <c r="M57" s="6">
        <f>'人口成長每月資料'!V269</f>
        <v>0</v>
      </c>
      <c r="N57" s="20" t="e">
        <f t="shared" si="21"/>
        <v>#DIV/0!</v>
      </c>
      <c r="O57" s="6">
        <f>'人口成長每月資料'!W269</f>
        <v>0</v>
      </c>
      <c r="P57" s="20" t="e">
        <f t="shared" si="22"/>
        <v>#DIV/0!</v>
      </c>
      <c r="Q57" s="23"/>
    </row>
    <row r="58" spans="1:17" ht="27.75" customHeight="1">
      <c r="A58" s="19">
        <f>'人口成長趨勢'!A58</f>
        <v>153</v>
      </c>
      <c r="B58" s="19"/>
      <c r="C58" s="6">
        <f>'人口成長每月資料'!B284</f>
        <v>0</v>
      </c>
      <c r="D58" s="20" t="e">
        <f t="shared" si="15"/>
        <v>#DIV/0!</v>
      </c>
      <c r="E58" s="6">
        <f>'人口成長每月資料'!C284</f>
        <v>0</v>
      </c>
      <c r="F58" s="20" t="e">
        <f t="shared" si="17"/>
        <v>#DIV/0!</v>
      </c>
      <c r="G58" s="6">
        <f>'人口成長每月資料'!D284</f>
        <v>0</v>
      </c>
      <c r="H58" s="20" t="e">
        <f t="shared" si="18"/>
        <v>#DIV/0!</v>
      </c>
      <c r="I58" s="6">
        <f>'人口成長每月資料'!E284</f>
        <v>0</v>
      </c>
      <c r="J58" s="20" t="e">
        <f t="shared" si="19"/>
        <v>#DIV/0!</v>
      </c>
      <c r="K58" s="100">
        <f t="shared" si="16"/>
        <v>0</v>
      </c>
      <c r="L58" s="101" t="e">
        <f t="shared" si="20"/>
        <v>#DIV/0!</v>
      </c>
      <c r="M58" s="6">
        <f>'人口成長每月資料'!F284</f>
        <v>0</v>
      </c>
      <c r="N58" s="20" t="e">
        <f t="shared" si="21"/>
        <v>#DIV/0!</v>
      </c>
      <c r="O58" s="6">
        <f>'人口成長每月資料'!G284</f>
        <v>0</v>
      </c>
      <c r="P58" s="20" t="e">
        <f t="shared" si="22"/>
        <v>#DIV/0!</v>
      </c>
      <c r="Q58" s="21"/>
    </row>
    <row r="59" spans="1:17" ht="27.75" customHeight="1">
      <c r="A59" s="19">
        <f>'人口成長趨勢'!A59</f>
        <v>154</v>
      </c>
      <c r="B59" s="19"/>
      <c r="C59" s="6">
        <f>'人口成長每月資料'!J284</f>
        <v>0</v>
      </c>
      <c r="D59" s="20" t="e">
        <f t="shared" si="15"/>
        <v>#DIV/0!</v>
      </c>
      <c r="E59" s="6">
        <f>'人口成長每月資料'!K284</f>
        <v>0</v>
      </c>
      <c r="F59" s="20" t="e">
        <f t="shared" si="17"/>
        <v>#DIV/0!</v>
      </c>
      <c r="G59" s="6">
        <f>'人口成長每月資料'!L284</f>
        <v>0</v>
      </c>
      <c r="H59" s="20" t="e">
        <f t="shared" si="18"/>
        <v>#DIV/0!</v>
      </c>
      <c r="I59" s="6">
        <f>'人口成長每月資料'!M284</f>
        <v>0</v>
      </c>
      <c r="J59" s="20" t="e">
        <f t="shared" si="19"/>
        <v>#DIV/0!</v>
      </c>
      <c r="K59" s="100">
        <f t="shared" si="16"/>
        <v>0</v>
      </c>
      <c r="L59" s="101" t="e">
        <f t="shared" si="20"/>
        <v>#DIV/0!</v>
      </c>
      <c r="M59" s="6">
        <f>'人口成長每月資料'!N284</f>
        <v>0</v>
      </c>
      <c r="N59" s="20" t="e">
        <f t="shared" si="21"/>
        <v>#DIV/0!</v>
      </c>
      <c r="O59" s="6">
        <f>'人口成長每月資料'!O284</f>
        <v>0</v>
      </c>
      <c r="P59" s="20" t="e">
        <f t="shared" si="22"/>
        <v>#DIV/0!</v>
      </c>
      <c r="Q59" s="21"/>
    </row>
    <row r="60" spans="1:17" ht="27.75" customHeight="1">
      <c r="A60" s="19">
        <f>'人口成長趨勢'!A60</f>
        <v>155</v>
      </c>
      <c r="B60" s="19"/>
      <c r="C60" s="6">
        <f>'人口成長每月資料'!R284</f>
        <v>0</v>
      </c>
      <c r="D60" s="20" t="e">
        <f t="shared" si="15"/>
        <v>#DIV/0!</v>
      </c>
      <c r="E60" s="6">
        <f>'人口成長每月資料'!S284</f>
        <v>0</v>
      </c>
      <c r="F60" s="20" t="e">
        <f t="shared" si="17"/>
        <v>#DIV/0!</v>
      </c>
      <c r="G60" s="6">
        <f>'人口成長每月資料'!T284</f>
        <v>0</v>
      </c>
      <c r="H60" s="20" t="e">
        <f t="shared" si="18"/>
        <v>#DIV/0!</v>
      </c>
      <c r="I60" s="6">
        <f>'人口成長每月資料'!U284</f>
        <v>0</v>
      </c>
      <c r="J60" s="20" t="e">
        <f t="shared" si="19"/>
        <v>#DIV/0!</v>
      </c>
      <c r="K60" s="100">
        <f t="shared" si="16"/>
        <v>0</v>
      </c>
      <c r="L60" s="101" t="e">
        <f t="shared" si="20"/>
        <v>#DIV/0!</v>
      </c>
      <c r="M60" s="6">
        <f>'人口成長每月資料'!V284</f>
        <v>0</v>
      </c>
      <c r="N60" s="20" t="e">
        <f t="shared" si="21"/>
        <v>#DIV/0!</v>
      </c>
      <c r="O60" s="6">
        <f>'人口成長每月資料'!W284</f>
        <v>0</v>
      </c>
      <c r="P60" s="20" t="e">
        <f t="shared" si="22"/>
        <v>#DIV/0!</v>
      </c>
      <c r="Q60" s="21"/>
    </row>
    <row r="61" spans="1:17" ht="27.75" customHeight="1">
      <c r="A61" s="19">
        <f>'人口成長趨勢'!A61</f>
        <v>156</v>
      </c>
      <c r="B61" s="19"/>
      <c r="C61" s="6">
        <f>'人口成長每月資料'!B299</f>
        <v>0</v>
      </c>
      <c r="D61" s="20" t="e">
        <f t="shared" si="15"/>
        <v>#DIV/0!</v>
      </c>
      <c r="E61" s="6">
        <f>'人口成長每月資料'!C299</f>
        <v>0</v>
      </c>
      <c r="F61" s="20" t="e">
        <f t="shared" si="17"/>
        <v>#DIV/0!</v>
      </c>
      <c r="G61" s="6">
        <f>'人口成長每月資料'!D299</f>
        <v>0</v>
      </c>
      <c r="H61" s="20" t="e">
        <f t="shared" si="18"/>
        <v>#DIV/0!</v>
      </c>
      <c r="I61" s="6">
        <f>'人口成長每月資料'!E299</f>
        <v>0</v>
      </c>
      <c r="J61" s="20" t="e">
        <f t="shared" si="19"/>
        <v>#DIV/0!</v>
      </c>
      <c r="K61" s="100">
        <f t="shared" si="16"/>
        <v>0</v>
      </c>
      <c r="L61" s="101" t="e">
        <f t="shared" si="20"/>
        <v>#DIV/0!</v>
      </c>
      <c r="M61" s="6">
        <f>'人口成長每月資料'!F299</f>
        <v>0</v>
      </c>
      <c r="N61" s="20" t="e">
        <f t="shared" si="21"/>
        <v>#DIV/0!</v>
      </c>
      <c r="O61" s="6">
        <f>'人口成長每月資料'!G299</f>
        <v>0</v>
      </c>
      <c r="P61" s="20" t="e">
        <f t="shared" si="22"/>
        <v>#DIV/0!</v>
      </c>
      <c r="Q61" s="21"/>
    </row>
    <row r="62" spans="1:17" ht="27.75" customHeight="1">
      <c r="A62" s="19">
        <f>'人口成長趨勢'!A62</f>
        <v>157</v>
      </c>
      <c r="B62" s="19"/>
      <c r="C62" s="6">
        <f>'人口成長每月資料'!J299</f>
        <v>0</v>
      </c>
      <c r="D62" s="20" t="e">
        <f t="shared" si="15"/>
        <v>#DIV/0!</v>
      </c>
      <c r="E62" s="6">
        <f>'人口成長每月資料'!K299</f>
        <v>0</v>
      </c>
      <c r="F62" s="20" t="e">
        <f t="shared" si="17"/>
        <v>#DIV/0!</v>
      </c>
      <c r="G62" s="6">
        <f>'人口成長每月資料'!L299</f>
        <v>0</v>
      </c>
      <c r="H62" s="20" t="e">
        <f t="shared" si="18"/>
        <v>#DIV/0!</v>
      </c>
      <c r="I62" s="6">
        <f>'人口成長每月資料'!M299</f>
        <v>0</v>
      </c>
      <c r="J62" s="20" t="e">
        <f t="shared" si="19"/>
        <v>#DIV/0!</v>
      </c>
      <c r="K62" s="100">
        <f t="shared" si="16"/>
        <v>0</v>
      </c>
      <c r="L62" s="101" t="e">
        <f t="shared" si="20"/>
        <v>#DIV/0!</v>
      </c>
      <c r="M62" s="6">
        <f>'人口成長每月資料'!N299</f>
        <v>0</v>
      </c>
      <c r="N62" s="20" t="e">
        <f t="shared" si="21"/>
        <v>#DIV/0!</v>
      </c>
      <c r="O62" s="6">
        <f>'人口成長每月資料'!O299</f>
        <v>0</v>
      </c>
      <c r="P62" s="20" t="e">
        <f t="shared" si="22"/>
        <v>#DIV/0!</v>
      </c>
      <c r="Q62" s="21"/>
    </row>
    <row r="63" spans="1:17" s="22" customFormat="1" ht="27.75" customHeight="1">
      <c r="A63" s="19">
        <f>'人口成長趨勢'!A63</f>
        <v>158</v>
      </c>
      <c r="B63" s="19"/>
      <c r="C63" s="6">
        <f>'人口成長每月資料'!R299</f>
        <v>0</v>
      </c>
      <c r="D63" s="20" t="e">
        <f t="shared" si="15"/>
        <v>#DIV/0!</v>
      </c>
      <c r="E63" s="6">
        <f>'人口成長每月資料'!S299</f>
        <v>0</v>
      </c>
      <c r="F63" s="20" t="e">
        <f t="shared" si="17"/>
        <v>#DIV/0!</v>
      </c>
      <c r="G63" s="6">
        <f>'人口成長每月資料'!T299</f>
        <v>0</v>
      </c>
      <c r="H63" s="20" t="e">
        <f t="shared" si="18"/>
        <v>#DIV/0!</v>
      </c>
      <c r="I63" s="6">
        <f>'人口成長每月資料'!U299</f>
        <v>0</v>
      </c>
      <c r="J63" s="20" t="e">
        <f t="shared" si="19"/>
        <v>#DIV/0!</v>
      </c>
      <c r="K63" s="100">
        <f t="shared" si="16"/>
        <v>0</v>
      </c>
      <c r="L63" s="101" t="e">
        <f t="shared" si="20"/>
        <v>#DIV/0!</v>
      </c>
      <c r="M63" s="6">
        <f>'人口成長每月資料'!V299</f>
        <v>0</v>
      </c>
      <c r="N63" s="20" t="e">
        <f t="shared" si="21"/>
        <v>#DIV/0!</v>
      </c>
      <c r="O63" s="6">
        <f>'人口成長每月資料'!W299</f>
        <v>0</v>
      </c>
      <c r="P63" s="20" t="e">
        <f t="shared" si="22"/>
        <v>#DIV/0!</v>
      </c>
      <c r="Q63" s="23"/>
    </row>
    <row r="64" spans="1:17" ht="27.75" customHeight="1">
      <c r="A64" s="19">
        <f>'人口成長趨勢'!A64</f>
        <v>159</v>
      </c>
      <c r="B64" s="19"/>
      <c r="C64" s="6">
        <f>'人口成長每月資料'!B314</f>
        <v>0</v>
      </c>
      <c r="D64" s="20" t="e">
        <f t="shared" si="15"/>
        <v>#DIV/0!</v>
      </c>
      <c r="E64" s="6">
        <f>'人口成長每月資料'!C314</f>
        <v>0</v>
      </c>
      <c r="F64" s="20" t="e">
        <f t="shared" si="17"/>
        <v>#DIV/0!</v>
      </c>
      <c r="G64" s="6">
        <f>'人口成長每月資料'!D314</f>
        <v>0</v>
      </c>
      <c r="H64" s="20" t="e">
        <f t="shared" si="18"/>
        <v>#DIV/0!</v>
      </c>
      <c r="I64" s="6">
        <f>'人口成長每月資料'!E314</f>
        <v>0</v>
      </c>
      <c r="J64" s="20" t="e">
        <f t="shared" si="19"/>
        <v>#DIV/0!</v>
      </c>
      <c r="K64" s="100">
        <f t="shared" si="16"/>
        <v>0</v>
      </c>
      <c r="L64" s="101" t="e">
        <f t="shared" si="20"/>
        <v>#DIV/0!</v>
      </c>
      <c r="M64" s="6">
        <f>'人口成長每月資料'!F314</f>
        <v>0</v>
      </c>
      <c r="N64" s="20" t="e">
        <f t="shared" si="21"/>
        <v>#DIV/0!</v>
      </c>
      <c r="O64" s="6">
        <f>'人口成長每月資料'!G314</f>
        <v>0</v>
      </c>
      <c r="P64" s="20" t="e">
        <f t="shared" si="22"/>
        <v>#DIV/0!</v>
      </c>
      <c r="Q64" s="21"/>
    </row>
    <row r="65" spans="1:17" ht="27.75" customHeight="1">
      <c r="A65" s="19">
        <f>'人口成長趨勢'!A65</f>
        <v>160</v>
      </c>
      <c r="B65" s="19"/>
      <c r="C65" s="6">
        <f>'人口成長每月資料'!J314</f>
        <v>0</v>
      </c>
      <c r="D65" s="20" t="e">
        <f t="shared" si="15"/>
        <v>#DIV/0!</v>
      </c>
      <c r="E65" s="6">
        <f>'人口成長每月資料'!K314</f>
        <v>0</v>
      </c>
      <c r="F65" s="20" t="e">
        <f t="shared" si="17"/>
        <v>#DIV/0!</v>
      </c>
      <c r="G65" s="6">
        <f>'人口成長每月資料'!L314</f>
        <v>0</v>
      </c>
      <c r="H65" s="20" t="e">
        <f t="shared" si="18"/>
        <v>#DIV/0!</v>
      </c>
      <c r="I65" s="6">
        <f>'人口成長每月資料'!M314</f>
        <v>0</v>
      </c>
      <c r="J65" s="20" t="e">
        <f t="shared" si="19"/>
        <v>#DIV/0!</v>
      </c>
      <c r="K65" s="100">
        <f t="shared" si="16"/>
        <v>0</v>
      </c>
      <c r="L65" s="101" t="e">
        <f t="shared" si="20"/>
        <v>#DIV/0!</v>
      </c>
      <c r="M65" s="6">
        <f>'人口成長每月資料'!N314</f>
        <v>0</v>
      </c>
      <c r="N65" s="20" t="e">
        <f t="shared" si="21"/>
        <v>#DIV/0!</v>
      </c>
      <c r="O65" s="6">
        <f>'人口成長每月資料'!O314</f>
        <v>0</v>
      </c>
      <c r="P65" s="20" t="e">
        <f t="shared" si="22"/>
        <v>#DIV/0!</v>
      </c>
      <c r="Q65" s="21"/>
    </row>
    <row r="66" spans="1:17" ht="27.75" customHeight="1">
      <c r="A66" s="19">
        <f>'人口成長趨勢'!A66</f>
        <v>161</v>
      </c>
      <c r="B66" s="19"/>
      <c r="C66" s="6">
        <f>'人口成長每月資料'!R314</f>
        <v>0</v>
      </c>
      <c r="D66" s="20" t="e">
        <f t="shared" si="15"/>
        <v>#DIV/0!</v>
      </c>
      <c r="E66" s="6">
        <f>'人口成長每月資料'!S314</f>
        <v>0</v>
      </c>
      <c r="F66" s="20" t="e">
        <f t="shared" si="17"/>
        <v>#DIV/0!</v>
      </c>
      <c r="G66" s="6">
        <f>'人口成長每月資料'!T314</f>
        <v>0</v>
      </c>
      <c r="H66" s="20" t="e">
        <f t="shared" si="18"/>
        <v>#DIV/0!</v>
      </c>
      <c r="I66" s="6">
        <f>'人口成長每月資料'!U314</f>
        <v>0</v>
      </c>
      <c r="J66" s="20" t="e">
        <f t="shared" si="19"/>
        <v>#DIV/0!</v>
      </c>
      <c r="K66" s="100">
        <f t="shared" si="16"/>
        <v>0</v>
      </c>
      <c r="L66" s="101" t="e">
        <f t="shared" si="20"/>
        <v>#DIV/0!</v>
      </c>
      <c r="M66" s="6">
        <f>'人口成長每月資料'!V314</f>
        <v>0</v>
      </c>
      <c r="N66" s="20" t="e">
        <f t="shared" si="21"/>
        <v>#DIV/0!</v>
      </c>
      <c r="O66" s="6">
        <f>'人口成長每月資料'!W314</f>
        <v>0</v>
      </c>
      <c r="P66" s="20" t="e">
        <f t="shared" si="22"/>
        <v>#DIV/0!</v>
      </c>
      <c r="Q66" s="21"/>
    </row>
    <row r="67" spans="1:17" ht="27.75" customHeight="1">
      <c r="A67" s="19">
        <f>'人口成長趨勢'!A67</f>
        <v>162</v>
      </c>
      <c r="B67" s="19"/>
      <c r="C67" s="6">
        <f>'人口成長每月資料'!B329</f>
        <v>0</v>
      </c>
      <c r="D67" s="20" t="e">
        <f t="shared" si="15"/>
        <v>#DIV/0!</v>
      </c>
      <c r="E67" s="6">
        <f>'人口成長每月資料'!C329</f>
        <v>0</v>
      </c>
      <c r="F67" s="20" t="e">
        <f t="shared" si="17"/>
        <v>#DIV/0!</v>
      </c>
      <c r="G67" s="6">
        <f>'人口成長每月資料'!D329</f>
        <v>0</v>
      </c>
      <c r="H67" s="20" t="e">
        <f t="shared" si="18"/>
        <v>#DIV/0!</v>
      </c>
      <c r="I67" s="6">
        <f>'人口成長每月資料'!E329</f>
        <v>0</v>
      </c>
      <c r="J67" s="20" t="e">
        <f t="shared" si="19"/>
        <v>#DIV/0!</v>
      </c>
      <c r="K67" s="100">
        <f t="shared" si="16"/>
        <v>0</v>
      </c>
      <c r="L67" s="101" t="e">
        <f t="shared" si="20"/>
        <v>#DIV/0!</v>
      </c>
      <c r="M67" s="6">
        <f>'人口成長每月資料'!F329</f>
        <v>0</v>
      </c>
      <c r="N67" s="20" t="e">
        <f t="shared" si="21"/>
        <v>#DIV/0!</v>
      </c>
      <c r="O67" s="6">
        <f>'人口成長每月資料'!G329</f>
        <v>0</v>
      </c>
      <c r="P67" s="20" t="e">
        <f t="shared" si="22"/>
        <v>#DIV/0!</v>
      </c>
      <c r="Q67" s="21"/>
    </row>
    <row r="68" spans="1:17" ht="27.75" customHeight="1">
      <c r="A68" s="19">
        <f>'人口成長趨勢'!A68</f>
        <v>163</v>
      </c>
      <c r="B68" s="19"/>
      <c r="C68" s="6">
        <f>'人口成長每月資料'!J329</f>
        <v>0</v>
      </c>
      <c r="D68" s="20" t="e">
        <f t="shared" si="15"/>
        <v>#DIV/0!</v>
      </c>
      <c r="E68" s="6">
        <f>'人口成長每月資料'!K329</f>
        <v>0</v>
      </c>
      <c r="F68" s="20" t="e">
        <f t="shared" si="17"/>
        <v>#DIV/0!</v>
      </c>
      <c r="G68" s="6">
        <f>'人口成長每月資料'!L329</f>
        <v>0</v>
      </c>
      <c r="H68" s="20" t="e">
        <f t="shared" si="18"/>
        <v>#DIV/0!</v>
      </c>
      <c r="I68" s="6">
        <f>'人口成長每月資料'!M329</f>
        <v>0</v>
      </c>
      <c r="J68" s="20" t="e">
        <f t="shared" si="19"/>
        <v>#DIV/0!</v>
      </c>
      <c r="K68" s="100">
        <f t="shared" si="16"/>
      </c>
      <c r="L68" s="101" t="e">
        <f t="shared" si="20"/>
        <v>#DIV/0!</v>
      </c>
      <c r="M68" s="6">
        <f>'人口成長每月資料'!N329</f>
        <v>0</v>
      </c>
      <c r="N68" s="20" t="e">
        <f t="shared" si="21"/>
        <v>#DIV/0!</v>
      </c>
      <c r="O68" s="6">
        <f>'人口成長每月資料'!O329</f>
        <v>0</v>
      </c>
      <c r="P68" s="20" t="e">
        <f t="shared" si="22"/>
        <v>#DIV/0!</v>
      </c>
      <c r="Q68" s="21"/>
    </row>
    <row r="72" spans="5:15" ht="27.75" customHeight="1">
      <c r="E72" s="24"/>
      <c r="G72" s="24"/>
      <c r="I72" s="24"/>
      <c r="K72" s="24"/>
      <c r="M72" s="24"/>
      <c r="O72" s="24"/>
    </row>
    <row r="73" spans="1:17" s="22" customFormat="1" ht="27.75" customHeight="1">
      <c r="A73" s="24"/>
      <c r="B73" s="25"/>
      <c r="C73" s="24"/>
      <c r="D73" s="26"/>
      <c r="E73" s="1"/>
      <c r="F73" s="26"/>
      <c r="G73" s="1"/>
      <c r="H73" s="26"/>
      <c r="I73" s="1"/>
      <c r="J73" s="26"/>
      <c r="K73" s="1"/>
      <c r="L73" s="26"/>
      <c r="M73" s="1"/>
      <c r="N73" s="26"/>
      <c r="O73" s="1"/>
      <c r="P73" s="25"/>
      <c r="Q73" s="25"/>
    </row>
    <row r="78" spans="5:15" ht="27.75" customHeight="1">
      <c r="E78" s="24"/>
      <c r="G78" s="24"/>
      <c r="I78" s="24"/>
      <c r="K78" s="24"/>
      <c r="M78" s="24"/>
      <c r="O78" s="24"/>
    </row>
    <row r="79" spans="1:17" s="22" customFormat="1" ht="27.75" customHeight="1">
      <c r="A79" s="24"/>
      <c r="B79" s="25"/>
      <c r="C79" s="24"/>
      <c r="D79" s="26"/>
      <c r="E79" s="1"/>
      <c r="F79" s="26"/>
      <c r="G79" s="1"/>
      <c r="H79" s="26"/>
      <c r="I79" s="1"/>
      <c r="J79" s="26"/>
      <c r="K79" s="1"/>
      <c r="L79" s="26"/>
      <c r="M79" s="1"/>
      <c r="N79" s="26"/>
      <c r="O79" s="1"/>
      <c r="P79" s="25"/>
      <c r="Q79" s="25"/>
    </row>
    <row r="112" spans="5:9" ht="27.75" customHeight="1">
      <c r="E112" s="2"/>
      <c r="G112" s="2"/>
      <c r="I112" s="3"/>
    </row>
    <row r="113" spans="1:8" ht="27.75" customHeight="1">
      <c r="A113" s="1" t="s">
        <v>1573</v>
      </c>
      <c r="B113" s="2" t="s">
        <v>1589</v>
      </c>
      <c r="C113" s="2"/>
      <c r="D113" s="2"/>
      <c r="F113" s="2"/>
      <c r="H113" s="2"/>
    </row>
  </sheetData>
  <sheetProtection/>
  <mergeCells count="10">
    <mergeCell ref="O2:P2"/>
    <mergeCell ref="A1:P1"/>
    <mergeCell ref="B2:B3"/>
    <mergeCell ref="C2:D2"/>
    <mergeCell ref="E2:F2"/>
    <mergeCell ref="M2:N2"/>
    <mergeCell ref="I2:J2"/>
    <mergeCell ref="G2:H2"/>
    <mergeCell ref="K2:L2"/>
    <mergeCell ref="A2:A3"/>
  </mergeCells>
  <printOptions/>
  <pageMargins left="0.5905511811023623" right="0.3937007874015748" top="0.7874015748031497" bottom="0.5905511811023623" header="0" footer="0"/>
  <pageSetup horizontalDpi="600" verticalDpi="600" orientation="landscape" pageOrder="overThenDown" paperSize="9" r:id="rId2"/>
  <headerFooter alignWithMargins="0">
    <oddHeader>&amp;L</oddHeader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4"/>
  <sheetViews>
    <sheetView tabSelected="1" zoomScale="88" zoomScaleNormal="88" zoomScalePageLayoutView="0" workbookViewId="0" topLeftCell="A37">
      <selection activeCell="B67" sqref="B67"/>
    </sheetView>
  </sheetViews>
  <sheetFormatPr defaultColWidth="6.25390625" defaultRowHeight="16.5" customHeight="1"/>
  <cols>
    <col min="1" max="1" width="5.375" style="27" customWidth="1"/>
    <col min="2" max="7" width="5.875" style="27" customWidth="1"/>
    <col min="8" max="8" width="1.37890625" style="27" customWidth="1"/>
    <col min="9" max="15" width="5.875" style="27" customWidth="1"/>
    <col min="16" max="16" width="1.37890625" style="27" customWidth="1"/>
    <col min="17" max="17" width="5.875" style="27" customWidth="1"/>
    <col min="18" max="23" width="5.875" style="28" customWidth="1"/>
    <col min="24" max="24" width="6.25390625" style="28" customWidth="1"/>
    <col min="25" max="25" width="7.375" style="28" customWidth="1"/>
    <col min="26" max="16384" width="6.25390625" style="28" customWidth="1"/>
  </cols>
  <sheetData>
    <row r="1" spans="1:23" ht="16.5" customHeight="1">
      <c r="A1" s="29">
        <v>99</v>
      </c>
      <c r="B1" s="30" t="s">
        <v>25</v>
      </c>
      <c r="C1" s="30" t="s">
        <v>26</v>
      </c>
      <c r="D1" s="30" t="s">
        <v>27</v>
      </c>
      <c r="E1" s="30" t="s">
        <v>28</v>
      </c>
      <c r="F1" s="30" t="s">
        <v>29</v>
      </c>
      <c r="G1" s="30" t="s">
        <v>30</v>
      </c>
      <c r="I1" s="29">
        <f>A1+1</f>
        <v>100</v>
      </c>
      <c r="J1" s="30" t="s">
        <v>31</v>
      </c>
      <c r="K1" s="30" t="s">
        <v>32</v>
      </c>
      <c r="L1" s="30" t="s">
        <v>33</v>
      </c>
      <c r="M1" s="30" t="s">
        <v>34</v>
      </c>
      <c r="N1" s="30" t="s">
        <v>35</v>
      </c>
      <c r="O1" s="30" t="s">
        <v>36</v>
      </c>
      <c r="Q1" s="29">
        <f>I1+1</f>
        <v>101</v>
      </c>
      <c r="R1" s="30" t="s">
        <v>37</v>
      </c>
      <c r="S1" s="30" t="s">
        <v>38</v>
      </c>
      <c r="T1" s="30" t="s">
        <v>39</v>
      </c>
      <c r="U1" s="30" t="s">
        <v>40</v>
      </c>
      <c r="V1" s="30" t="s">
        <v>41</v>
      </c>
      <c r="W1" s="30" t="s">
        <v>42</v>
      </c>
    </row>
    <row r="2" spans="1:23" ht="16.5" customHeight="1">
      <c r="A2" s="30" t="s">
        <v>43</v>
      </c>
      <c r="B2" s="30">
        <v>1121</v>
      </c>
      <c r="C2" s="30">
        <v>1095</v>
      </c>
      <c r="D2" s="30">
        <v>6157</v>
      </c>
      <c r="E2" s="30">
        <v>5969</v>
      </c>
      <c r="F2" s="30">
        <v>1111</v>
      </c>
      <c r="G2" s="30">
        <v>297</v>
      </c>
      <c r="I2" s="30" t="s">
        <v>44</v>
      </c>
      <c r="J2" s="30">
        <v>1043</v>
      </c>
      <c r="K2" s="30">
        <v>1325</v>
      </c>
      <c r="L2" s="30">
        <v>7000</v>
      </c>
      <c r="M2" s="30">
        <v>7106</v>
      </c>
      <c r="N2" s="30">
        <v>1320</v>
      </c>
      <c r="O2" s="30">
        <v>312</v>
      </c>
      <c r="Q2" s="30" t="s">
        <v>45</v>
      </c>
      <c r="R2" s="30">
        <v>1191</v>
      </c>
      <c r="S2" s="30">
        <v>1226</v>
      </c>
      <c r="T2" s="30">
        <v>5399</v>
      </c>
      <c r="U2" s="30">
        <v>5209</v>
      </c>
      <c r="V2" s="30">
        <v>1148</v>
      </c>
      <c r="W2" s="30">
        <v>273</v>
      </c>
    </row>
    <row r="3" spans="1:23" ht="16.5" customHeight="1">
      <c r="A3" s="30" t="s">
        <v>46</v>
      </c>
      <c r="B3" s="30">
        <v>849</v>
      </c>
      <c r="C3" s="30">
        <v>1023</v>
      </c>
      <c r="D3" s="30">
        <v>5120</v>
      </c>
      <c r="E3" s="30">
        <v>5115</v>
      </c>
      <c r="F3" s="30">
        <v>674</v>
      </c>
      <c r="G3" s="30">
        <v>260</v>
      </c>
      <c r="I3" s="30" t="s">
        <v>47</v>
      </c>
      <c r="J3" s="30">
        <v>856</v>
      </c>
      <c r="K3" s="30">
        <v>1202</v>
      </c>
      <c r="L3" s="30">
        <v>6280</v>
      </c>
      <c r="M3" s="30">
        <v>6164</v>
      </c>
      <c r="N3" s="30">
        <v>770</v>
      </c>
      <c r="O3" s="30">
        <v>258</v>
      </c>
      <c r="Q3" s="30" t="s">
        <v>48</v>
      </c>
      <c r="R3" s="30">
        <v>1347</v>
      </c>
      <c r="S3" s="30">
        <v>1282</v>
      </c>
      <c r="T3" s="30">
        <v>7915</v>
      </c>
      <c r="U3" s="30">
        <v>7698</v>
      </c>
      <c r="V3" s="30">
        <v>844</v>
      </c>
      <c r="W3" s="30">
        <v>332</v>
      </c>
    </row>
    <row r="4" spans="1:23" ht="16.5" customHeight="1">
      <c r="A4" s="30" t="s">
        <v>49</v>
      </c>
      <c r="B4" s="30">
        <v>1058</v>
      </c>
      <c r="C4" s="30">
        <v>1261</v>
      </c>
      <c r="D4" s="30">
        <v>8668</v>
      </c>
      <c r="E4" s="30">
        <v>8971</v>
      </c>
      <c r="F4" s="30">
        <v>927</v>
      </c>
      <c r="G4" s="30">
        <v>424</v>
      </c>
      <c r="I4" s="30" t="s">
        <v>50</v>
      </c>
      <c r="J4" s="30">
        <v>1217</v>
      </c>
      <c r="K4" s="30">
        <v>1413</v>
      </c>
      <c r="L4" s="30">
        <v>8540</v>
      </c>
      <c r="M4" s="30">
        <v>8587</v>
      </c>
      <c r="N4" s="30">
        <v>1002</v>
      </c>
      <c r="O4" s="30">
        <v>417</v>
      </c>
      <c r="Q4" s="30" t="s">
        <v>51</v>
      </c>
      <c r="R4" s="30">
        <v>1470</v>
      </c>
      <c r="S4" s="30">
        <v>1241</v>
      </c>
      <c r="T4" s="30">
        <v>8062</v>
      </c>
      <c r="U4" s="30">
        <v>7910</v>
      </c>
      <c r="V4" s="30">
        <v>1235</v>
      </c>
      <c r="W4" s="30">
        <v>375</v>
      </c>
    </row>
    <row r="5" spans="1:23" ht="16.5" customHeight="1">
      <c r="A5" s="30" t="s">
        <v>52</v>
      </c>
      <c r="B5" s="30">
        <v>935</v>
      </c>
      <c r="C5" s="30">
        <v>1018</v>
      </c>
      <c r="D5" s="30">
        <v>7450</v>
      </c>
      <c r="E5" s="30">
        <v>7508</v>
      </c>
      <c r="F5" s="30">
        <v>992</v>
      </c>
      <c r="G5" s="30">
        <v>363</v>
      </c>
      <c r="I5" s="30" t="s">
        <v>53</v>
      </c>
      <c r="J5" s="30">
        <v>1102</v>
      </c>
      <c r="K5" s="30">
        <v>1162</v>
      </c>
      <c r="L5" s="30">
        <v>7279</v>
      </c>
      <c r="M5" s="30">
        <v>6959</v>
      </c>
      <c r="N5" s="30">
        <v>784</v>
      </c>
      <c r="O5" s="30">
        <v>351</v>
      </c>
      <c r="Q5" s="30" t="s">
        <v>54</v>
      </c>
      <c r="R5" s="30">
        <v>1298</v>
      </c>
      <c r="S5" s="30">
        <v>1158</v>
      </c>
      <c r="T5" s="30">
        <v>6638</v>
      </c>
      <c r="U5" s="30">
        <v>6479</v>
      </c>
      <c r="V5" s="30">
        <v>803</v>
      </c>
      <c r="W5" s="30">
        <v>385</v>
      </c>
    </row>
    <row r="6" spans="1:23" ht="16.5" customHeight="1">
      <c r="A6" s="30" t="s">
        <v>55</v>
      </c>
      <c r="B6" s="30">
        <v>876</v>
      </c>
      <c r="C6" s="30">
        <v>1006</v>
      </c>
      <c r="D6" s="30">
        <v>7770</v>
      </c>
      <c r="E6" s="30">
        <v>7554</v>
      </c>
      <c r="F6" s="30">
        <v>857</v>
      </c>
      <c r="G6" s="30">
        <v>359</v>
      </c>
      <c r="I6" s="30" t="s">
        <v>56</v>
      </c>
      <c r="J6" s="30">
        <v>1143</v>
      </c>
      <c r="K6" s="30">
        <v>1108</v>
      </c>
      <c r="L6" s="30">
        <v>7687</v>
      </c>
      <c r="M6" s="30">
        <v>7547</v>
      </c>
      <c r="N6" s="30">
        <v>1113</v>
      </c>
      <c r="O6" s="30">
        <v>368</v>
      </c>
      <c r="Q6" s="30" t="s">
        <v>57</v>
      </c>
      <c r="R6" s="30">
        <v>1389</v>
      </c>
      <c r="S6" s="30">
        <v>1148</v>
      </c>
      <c r="T6" s="30">
        <v>7132</v>
      </c>
      <c r="U6" s="30">
        <v>7136</v>
      </c>
      <c r="V6" s="30">
        <v>755</v>
      </c>
      <c r="W6" s="30">
        <v>389</v>
      </c>
    </row>
    <row r="7" spans="1:23" ht="16.5" customHeight="1">
      <c r="A7" s="30" t="s">
        <v>58</v>
      </c>
      <c r="B7" s="30">
        <v>849</v>
      </c>
      <c r="C7" s="30">
        <v>1050</v>
      </c>
      <c r="D7" s="30">
        <v>8046</v>
      </c>
      <c r="E7" s="30">
        <v>7024</v>
      </c>
      <c r="F7" s="30">
        <v>603</v>
      </c>
      <c r="G7" s="30">
        <v>328</v>
      </c>
      <c r="I7" s="30" t="s">
        <v>59</v>
      </c>
      <c r="J7" s="30">
        <v>1188</v>
      </c>
      <c r="K7" s="30">
        <v>1121</v>
      </c>
      <c r="L7" s="30">
        <v>8002</v>
      </c>
      <c r="M7" s="30">
        <v>6713</v>
      </c>
      <c r="N7" s="30">
        <v>924</v>
      </c>
      <c r="O7" s="30">
        <v>371</v>
      </c>
      <c r="Q7" s="30" t="s">
        <v>60</v>
      </c>
      <c r="R7" s="30">
        <v>1440</v>
      </c>
      <c r="S7" s="30">
        <v>1017</v>
      </c>
      <c r="T7" s="30">
        <v>5876</v>
      </c>
      <c r="U7" s="30">
        <v>5818</v>
      </c>
      <c r="V7" s="30">
        <v>690</v>
      </c>
      <c r="W7" s="30">
        <v>348</v>
      </c>
    </row>
    <row r="8" spans="1:23" ht="16.5" customHeight="1">
      <c r="A8" s="30" t="s">
        <v>61</v>
      </c>
      <c r="B8" s="30">
        <v>870</v>
      </c>
      <c r="C8" s="30">
        <v>1116</v>
      </c>
      <c r="D8" s="30">
        <v>7370</v>
      </c>
      <c r="E8" s="30">
        <v>8068</v>
      </c>
      <c r="F8" s="30">
        <v>640</v>
      </c>
      <c r="G8" s="30">
        <v>333</v>
      </c>
      <c r="I8" s="30" t="s">
        <v>62</v>
      </c>
      <c r="J8" s="30">
        <v>1125</v>
      </c>
      <c r="K8" s="30">
        <v>1058</v>
      </c>
      <c r="L8" s="30">
        <v>7721</v>
      </c>
      <c r="M8" s="30">
        <v>7021</v>
      </c>
      <c r="N8" s="30">
        <v>696</v>
      </c>
      <c r="O8" s="30">
        <v>351</v>
      </c>
      <c r="Q8" s="30" t="s">
        <v>63</v>
      </c>
      <c r="R8" s="30">
        <v>1366</v>
      </c>
      <c r="S8" s="30">
        <v>1266</v>
      </c>
      <c r="T8" s="30">
        <v>7533</v>
      </c>
      <c r="U8" s="30">
        <v>7406</v>
      </c>
      <c r="V8" s="30">
        <v>872</v>
      </c>
      <c r="W8" s="30">
        <v>387</v>
      </c>
    </row>
    <row r="9" spans="1:23" ht="16.5" customHeight="1">
      <c r="A9" s="30" t="s">
        <v>64</v>
      </c>
      <c r="B9" s="30">
        <v>1005</v>
      </c>
      <c r="C9" s="30">
        <v>1170</v>
      </c>
      <c r="D9" s="30">
        <v>7564</v>
      </c>
      <c r="E9" s="30">
        <v>7739</v>
      </c>
      <c r="F9" s="30">
        <v>362</v>
      </c>
      <c r="G9" s="30">
        <v>377</v>
      </c>
      <c r="I9" s="30" t="s">
        <v>65</v>
      </c>
      <c r="J9" s="30">
        <v>1178</v>
      </c>
      <c r="K9" s="30">
        <v>1076</v>
      </c>
      <c r="L9" s="30">
        <v>7409</v>
      </c>
      <c r="M9" s="30">
        <v>7365</v>
      </c>
      <c r="N9" s="30">
        <v>320</v>
      </c>
      <c r="O9" s="30">
        <v>398</v>
      </c>
      <c r="Q9" s="30" t="s">
        <v>66</v>
      </c>
      <c r="R9" s="30">
        <v>1540</v>
      </c>
      <c r="S9" s="30">
        <v>1174</v>
      </c>
      <c r="T9" s="30">
        <v>8161</v>
      </c>
      <c r="U9" s="30">
        <v>8043</v>
      </c>
      <c r="V9" s="30">
        <v>542</v>
      </c>
      <c r="W9" s="30">
        <v>378</v>
      </c>
    </row>
    <row r="10" spans="1:23" ht="16.5" customHeight="1">
      <c r="A10" s="30" t="s">
        <v>67</v>
      </c>
      <c r="B10" s="30">
        <v>963</v>
      </c>
      <c r="C10" s="30">
        <v>1095</v>
      </c>
      <c r="D10" s="30">
        <v>6417</v>
      </c>
      <c r="E10" s="30">
        <v>6270</v>
      </c>
      <c r="F10" s="30">
        <v>972</v>
      </c>
      <c r="G10" s="30">
        <v>364</v>
      </c>
      <c r="I10" s="30" t="s">
        <v>68</v>
      </c>
      <c r="J10" s="30">
        <v>1307</v>
      </c>
      <c r="K10" s="30">
        <v>1099</v>
      </c>
      <c r="L10" s="30">
        <v>7944</v>
      </c>
      <c r="M10" s="30">
        <v>7758</v>
      </c>
      <c r="N10" s="30">
        <v>927</v>
      </c>
      <c r="O10" s="30">
        <v>399</v>
      </c>
      <c r="Q10" s="30" t="s">
        <v>69</v>
      </c>
      <c r="R10" s="30">
        <v>1482</v>
      </c>
      <c r="S10" s="30">
        <v>983</v>
      </c>
      <c r="T10" s="30">
        <v>6228</v>
      </c>
      <c r="U10" s="30">
        <v>6589</v>
      </c>
      <c r="V10" s="30">
        <v>573</v>
      </c>
      <c r="W10" s="30">
        <v>336</v>
      </c>
    </row>
    <row r="11" spans="1:23" ht="16.5" customHeight="1">
      <c r="A11" s="30" t="s">
        <v>70</v>
      </c>
      <c r="B11" s="30">
        <v>973</v>
      </c>
      <c r="C11" s="30">
        <v>1048</v>
      </c>
      <c r="D11" s="30">
        <v>4873</v>
      </c>
      <c r="E11" s="30">
        <v>5013</v>
      </c>
      <c r="F11" s="30">
        <v>913</v>
      </c>
      <c r="G11" s="30">
        <v>346</v>
      </c>
      <c r="I11" s="30" t="s">
        <v>71</v>
      </c>
      <c r="J11" s="30">
        <v>1293</v>
      </c>
      <c r="K11" s="30">
        <v>1053</v>
      </c>
      <c r="L11" s="30">
        <v>5865</v>
      </c>
      <c r="M11" s="30">
        <v>5824</v>
      </c>
      <c r="N11" s="30">
        <v>1594</v>
      </c>
      <c r="O11" s="30">
        <v>386</v>
      </c>
      <c r="Q11" s="30" t="s">
        <v>72</v>
      </c>
      <c r="R11" s="30">
        <v>1840</v>
      </c>
      <c r="S11" s="30">
        <v>1196</v>
      </c>
      <c r="T11" s="30">
        <v>5995</v>
      </c>
      <c r="U11" s="30">
        <v>5923</v>
      </c>
      <c r="V11" s="30">
        <v>1035</v>
      </c>
      <c r="W11" s="30">
        <v>409</v>
      </c>
    </row>
    <row r="12" spans="1:23" ht="16.5" customHeight="1">
      <c r="A12" s="30" t="s">
        <v>73</v>
      </c>
      <c r="B12" s="30">
        <v>1095</v>
      </c>
      <c r="C12" s="30">
        <v>1139</v>
      </c>
      <c r="D12" s="30">
        <v>4543</v>
      </c>
      <c r="E12" s="30">
        <v>4687</v>
      </c>
      <c r="F12" s="30">
        <v>732</v>
      </c>
      <c r="G12" s="30">
        <v>366</v>
      </c>
      <c r="I12" s="30" t="s">
        <v>74</v>
      </c>
      <c r="J12" s="30">
        <v>1389</v>
      </c>
      <c r="K12" s="30">
        <v>1114</v>
      </c>
      <c r="L12" s="30">
        <v>5512</v>
      </c>
      <c r="M12" s="30">
        <v>5393</v>
      </c>
      <c r="N12" s="30">
        <v>1455</v>
      </c>
      <c r="O12" s="30">
        <v>353</v>
      </c>
      <c r="Q12" s="30" t="s">
        <v>75</v>
      </c>
      <c r="R12" s="30">
        <v>1724</v>
      </c>
      <c r="S12" s="30">
        <v>1085</v>
      </c>
      <c r="T12" s="30">
        <v>5749</v>
      </c>
      <c r="U12" s="30">
        <v>5722</v>
      </c>
      <c r="V12" s="30">
        <v>1158</v>
      </c>
      <c r="W12" s="30">
        <v>327</v>
      </c>
    </row>
    <row r="13" spans="1:23" ht="16.5" customHeight="1">
      <c r="A13" s="30" t="s">
        <v>76</v>
      </c>
      <c r="B13" s="30">
        <v>1018</v>
      </c>
      <c r="C13" s="30">
        <v>1185</v>
      </c>
      <c r="D13" s="30">
        <v>7456</v>
      </c>
      <c r="E13" s="30">
        <v>7498</v>
      </c>
      <c r="F13" s="30">
        <v>1256</v>
      </c>
      <c r="G13" s="30">
        <v>323</v>
      </c>
      <c r="I13" s="30" t="s">
        <v>77</v>
      </c>
      <c r="J13" s="30">
        <v>1367</v>
      </c>
      <c r="K13" s="30">
        <v>1210</v>
      </c>
      <c r="L13" s="30">
        <v>5402</v>
      </c>
      <c r="M13" s="30">
        <v>5305</v>
      </c>
      <c r="N13" s="30">
        <v>1492</v>
      </c>
      <c r="O13" s="30">
        <v>335</v>
      </c>
      <c r="Q13" s="30" t="s">
        <v>78</v>
      </c>
      <c r="R13" s="30">
        <v>1665</v>
      </c>
      <c r="S13" s="30">
        <v>1095</v>
      </c>
      <c r="T13" s="30">
        <v>5751</v>
      </c>
      <c r="U13" s="30">
        <v>5702</v>
      </c>
      <c r="V13" s="30">
        <v>1184</v>
      </c>
      <c r="W13" s="30">
        <v>306</v>
      </c>
    </row>
    <row r="14" spans="1:23" ht="16.5" customHeight="1">
      <c r="A14" s="30" t="s">
        <v>79</v>
      </c>
      <c r="B14" s="30">
        <f aca="true" t="shared" si="0" ref="B14:G14">SUM(B2:B13)</f>
        <v>11612</v>
      </c>
      <c r="C14" s="30">
        <f t="shared" si="0"/>
        <v>13206</v>
      </c>
      <c r="D14" s="30">
        <f t="shared" si="0"/>
        <v>81434</v>
      </c>
      <c r="E14" s="30">
        <f t="shared" si="0"/>
        <v>81416</v>
      </c>
      <c r="F14" s="30">
        <f t="shared" si="0"/>
        <v>10039</v>
      </c>
      <c r="G14" s="30">
        <f t="shared" si="0"/>
        <v>4140</v>
      </c>
      <c r="I14" s="30" t="s">
        <v>80</v>
      </c>
      <c r="J14" s="30">
        <f aca="true" t="shared" si="1" ref="J14:O14">SUM(J2:J13)</f>
        <v>14208</v>
      </c>
      <c r="K14" s="30">
        <f t="shared" si="1"/>
        <v>13941</v>
      </c>
      <c r="L14" s="30">
        <f t="shared" si="1"/>
        <v>84641</v>
      </c>
      <c r="M14" s="30">
        <f t="shared" si="1"/>
        <v>81742</v>
      </c>
      <c r="N14" s="30">
        <f t="shared" si="1"/>
        <v>12397</v>
      </c>
      <c r="O14" s="30">
        <f t="shared" si="1"/>
        <v>4299</v>
      </c>
      <c r="Q14" s="30" t="s">
        <v>81</v>
      </c>
      <c r="R14" s="30">
        <f aca="true" t="shared" si="2" ref="R14:W14">SUM(R2:R13)</f>
        <v>17752</v>
      </c>
      <c r="S14" s="30">
        <f t="shared" si="2"/>
        <v>13871</v>
      </c>
      <c r="T14" s="30">
        <f t="shared" si="2"/>
        <v>80439</v>
      </c>
      <c r="U14" s="30">
        <f t="shared" si="2"/>
        <v>79635</v>
      </c>
      <c r="V14" s="30">
        <f t="shared" si="2"/>
        <v>10839</v>
      </c>
      <c r="W14" s="30">
        <f t="shared" si="2"/>
        <v>4245</v>
      </c>
    </row>
    <row r="16" spans="1:23" ht="16.5" customHeight="1">
      <c r="A16" s="29">
        <f>Q1+1</f>
        <v>102</v>
      </c>
      <c r="B16" s="30" t="s">
        <v>82</v>
      </c>
      <c r="C16" s="30" t="s">
        <v>83</v>
      </c>
      <c r="D16" s="30" t="s">
        <v>84</v>
      </c>
      <c r="E16" s="30" t="s">
        <v>85</v>
      </c>
      <c r="F16" s="30" t="s">
        <v>86</v>
      </c>
      <c r="G16" s="30" t="s">
        <v>87</v>
      </c>
      <c r="I16" s="29">
        <f>A16+1</f>
        <v>103</v>
      </c>
      <c r="J16" s="30" t="s">
        <v>88</v>
      </c>
      <c r="K16" s="30" t="s">
        <v>89</v>
      </c>
      <c r="L16" s="30" t="s">
        <v>90</v>
      </c>
      <c r="M16" s="30" t="s">
        <v>91</v>
      </c>
      <c r="N16" s="30" t="s">
        <v>92</v>
      </c>
      <c r="O16" s="30" t="s">
        <v>93</v>
      </c>
      <c r="Q16" s="29">
        <f>I16+1</f>
        <v>104</v>
      </c>
      <c r="R16" s="30" t="s">
        <v>94</v>
      </c>
      <c r="S16" s="30" t="s">
        <v>95</v>
      </c>
      <c r="T16" s="30" t="s">
        <v>96</v>
      </c>
      <c r="U16" s="30" t="s">
        <v>97</v>
      </c>
      <c r="V16" s="30" t="s">
        <v>98</v>
      </c>
      <c r="W16" s="30" t="s">
        <v>99</v>
      </c>
    </row>
    <row r="17" spans="1:23" ht="16.5" customHeight="1">
      <c r="A17" s="30" t="s">
        <v>100</v>
      </c>
      <c r="B17" s="30">
        <v>1627</v>
      </c>
      <c r="C17" s="30">
        <v>1451</v>
      </c>
      <c r="D17" s="30">
        <v>6873</v>
      </c>
      <c r="E17" s="30">
        <v>6789</v>
      </c>
      <c r="F17" s="30">
        <v>1274</v>
      </c>
      <c r="G17" s="30">
        <v>313</v>
      </c>
      <c r="I17" s="30" t="s">
        <v>101</v>
      </c>
      <c r="J17" s="30">
        <v>1138</v>
      </c>
      <c r="K17" s="30">
        <v>1259</v>
      </c>
      <c r="L17" s="30">
        <v>5815</v>
      </c>
      <c r="M17" s="30">
        <v>5651</v>
      </c>
      <c r="N17" s="30">
        <v>1309</v>
      </c>
      <c r="O17" s="30">
        <v>290</v>
      </c>
      <c r="Q17" s="30" t="s">
        <v>102</v>
      </c>
      <c r="R17" s="30">
        <v>1331</v>
      </c>
      <c r="S17" s="30">
        <v>1271</v>
      </c>
      <c r="T17" s="30">
        <v>6403</v>
      </c>
      <c r="U17" s="30">
        <v>6106</v>
      </c>
      <c r="V17" s="30">
        <v>1287</v>
      </c>
      <c r="W17" s="30">
        <v>279</v>
      </c>
    </row>
    <row r="18" spans="1:23" ht="16.5" customHeight="1">
      <c r="A18" s="30" t="s">
        <v>103</v>
      </c>
      <c r="B18" s="30">
        <v>1174</v>
      </c>
      <c r="C18" s="30">
        <v>1113</v>
      </c>
      <c r="D18" s="30">
        <v>5369</v>
      </c>
      <c r="E18" s="30">
        <v>5217</v>
      </c>
      <c r="F18" s="30">
        <v>573</v>
      </c>
      <c r="G18" s="30">
        <v>249</v>
      </c>
      <c r="I18" s="30" t="s">
        <v>104</v>
      </c>
      <c r="J18" s="30">
        <v>1115</v>
      </c>
      <c r="K18" s="30">
        <v>1403</v>
      </c>
      <c r="L18" s="30">
        <v>6079</v>
      </c>
      <c r="M18" s="30">
        <v>6009</v>
      </c>
      <c r="N18" s="30">
        <v>819</v>
      </c>
      <c r="O18" s="30">
        <v>272</v>
      </c>
      <c r="Q18" s="30" t="s">
        <v>105</v>
      </c>
      <c r="R18" s="30">
        <v>1085</v>
      </c>
      <c r="S18" s="30">
        <v>998</v>
      </c>
      <c r="T18" s="30">
        <v>4924</v>
      </c>
      <c r="U18" s="30">
        <v>4789</v>
      </c>
      <c r="V18" s="30">
        <v>832</v>
      </c>
      <c r="W18" s="30">
        <v>244</v>
      </c>
    </row>
    <row r="19" spans="1:23" ht="16.5" customHeight="1">
      <c r="A19" s="30" t="s">
        <v>106</v>
      </c>
      <c r="B19" s="30">
        <v>1228</v>
      </c>
      <c r="C19" s="30">
        <v>1188</v>
      </c>
      <c r="D19" s="30">
        <v>7659</v>
      </c>
      <c r="E19" s="30">
        <v>7448</v>
      </c>
      <c r="F19" s="30">
        <v>1197</v>
      </c>
      <c r="G19" s="30">
        <v>300</v>
      </c>
      <c r="I19" s="30" t="s">
        <v>107</v>
      </c>
      <c r="J19" s="30">
        <v>1328</v>
      </c>
      <c r="K19" s="30">
        <v>1263</v>
      </c>
      <c r="L19" s="30">
        <v>7344</v>
      </c>
      <c r="M19" s="30">
        <v>7365</v>
      </c>
      <c r="N19" s="30">
        <v>1061</v>
      </c>
      <c r="O19" s="30">
        <v>377</v>
      </c>
      <c r="Q19" s="30" t="s">
        <v>108</v>
      </c>
      <c r="R19" s="30">
        <v>1487</v>
      </c>
      <c r="S19" s="30">
        <v>1318</v>
      </c>
      <c r="T19" s="30">
        <v>7255</v>
      </c>
      <c r="U19" s="30">
        <v>7181</v>
      </c>
      <c r="V19" s="30">
        <v>1165</v>
      </c>
      <c r="W19" s="30">
        <v>353</v>
      </c>
    </row>
    <row r="20" spans="1:23" ht="16.5" customHeight="1">
      <c r="A20" s="30" t="s">
        <v>109</v>
      </c>
      <c r="B20" s="30">
        <v>1154</v>
      </c>
      <c r="C20" s="30">
        <v>1185</v>
      </c>
      <c r="D20" s="30">
        <v>7364</v>
      </c>
      <c r="E20" s="30">
        <v>7227</v>
      </c>
      <c r="F20" s="30">
        <v>840</v>
      </c>
      <c r="G20" s="30">
        <v>315</v>
      </c>
      <c r="I20" s="30" t="s">
        <v>110</v>
      </c>
      <c r="J20" s="30">
        <v>1271</v>
      </c>
      <c r="K20" s="30">
        <v>1186</v>
      </c>
      <c r="L20" s="30">
        <v>7369</v>
      </c>
      <c r="M20" s="30">
        <v>7429</v>
      </c>
      <c r="N20" s="30">
        <v>769</v>
      </c>
      <c r="O20" s="30">
        <v>313</v>
      </c>
      <c r="Q20" s="30" t="s">
        <v>111</v>
      </c>
      <c r="R20" s="30">
        <v>1232</v>
      </c>
      <c r="S20" s="30">
        <v>1113</v>
      </c>
      <c r="T20" s="30">
        <v>6515</v>
      </c>
      <c r="U20" s="30">
        <v>6453</v>
      </c>
      <c r="V20" s="30">
        <v>707</v>
      </c>
      <c r="W20" s="30">
        <v>317</v>
      </c>
    </row>
    <row r="21" spans="1:23" ht="16.5" customHeight="1">
      <c r="A21" s="30" t="s">
        <v>112</v>
      </c>
      <c r="B21" s="30">
        <v>1212</v>
      </c>
      <c r="C21" s="30">
        <v>1161</v>
      </c>
      <c r="D21" s="30">
        <v>6856</v>
      </c>
      <c r="E21" s="30">
        <v>7030</v>
      </c>
      <c r="F21" s="30">
        <v>1106</v>
      </c>
      <c r="G21" s="30">
        <v>382</v>
      </c>
      <c r="I21" s="30" t="s">
        <v>113</v>
      </c>
      <c r="J21" s="30">
        <v>1132</v>
      </c>
      <c r="K21" s="30">
        <v>1197</v>
      </c>
      <c r="L21" s="30">
        <v>7072</v>
      </c>
      <c r="M21" s="30">
        <v>7244</v>
      </c>
      <c r="N21" s="30">
        <v>1347</v>
      </c>
      <c r="O21" s="30">
        <v>325</v>
      </c>
      <c r="Q21" s="30" t="s">
        <v>114</v>
      </c>
      <c r="R21" s="30">
        <v>1173</v>
      </c>
      <c r="S21" s="30">
        <v>1074</v>
      </c>
      <c r="T21" s="30">
        <v>5759</v>
      </c>
      <c r="U21" s="30">
        <v>5905</v>
      </c>
      <c r="V21" s="30">
        <v>1359</v>
      </c>
      <c r="W21" s="30">
        <v>327</v>
      </c>
    </row>
    <row r="22" spans="1:23" ht="16.5" customHeight="1">
      <c r="A22" s="30" t="s">
        <v>115</v>
      </c>
      <c r="B22" s="30">
        <v>1006</v>
      </c>
      <c r="C22" s="30">
        <v>1032</v>
      </c>
      <c r="D22" s="30">
        <v>6118</v>
      </c>
      <c r="E22" s="30">
        <v>5918</v>
      </c>
      <c r="F22" s="30">
        <v>612</v>
      </c>
      <c r="G22" s="30">
        <v>317</v>
      </c>
      <c r="I22" s="30" t="s">
        <v>116</v>
      </c>
      <c r="J22" s="30">
        <v>1232</v>
      </c>
      <c r="K22" s="30">
        <v>1096</v>
      </c>
      <c r="L22" s="30">
        <v>6316</v>
      </c>
      <c r="M22" s="30">
        <v>6275</v>
      </c>
      <c r="N22" s="30">
        <v>881</v>
      </c>
      <c r="O22" s="30">
        <v>361</v>
      </c>
      <c r="Q22" s="30" t="s">
        <v>117</v>
      </c>
      <c r="R22" s="30">
        <v>1254</v>
      </c>
      <c r="S22" s="30">
        <v>1206</v>
      </c>
      <c r="T22" s="30">
        <v>5823</v>
      </c>
      <c r="U22" s="30">
        <v>5735</v>
      </c>
      <c r="V22" s="30">
        <v>761</v>
      </c>
      <c r="W22" s="30">
        <v>334</v>
      </c>
    </row>
    <row r="23" spans="1:23" ht="16.5" customHeight="1">
      <c r="A23" s="30" t="s">
        <v>118</v>
      </c>
      <c r="B23" s="30">
        <v>1190</v>
      </c>
      <c r="C23" s="30">
        <v>1258</v>
      </c>
      <c r="D23" s="30">
        <v>7399</v>
      </c>
      <c r="E23" s="30">
        <v>7237</v>
      </c>
      <c r="F23" s="30">
        <v>752</v>
      </c>
      <c r="G23" s="30">
        <v>389</v>
      </c>
      <c r="I23" s="30" t="s">
        <v>119</v>
      </c>
      <c r="J23" s="30">
        <v>1257</v>
      </c>
      <c r="K23" s="30">
        <v>1316</v>
      </c>
      <c r="L23" s="30">
        <v>7086</v>
      </c>
      <c r="M23" s="30">
        <v>7123</v>
      </c>
      <c r="N23" s="30">
        <v>707</v>
      </c>
      <c r="O23" s="30">
        <v>368</v>
      </c>
      <c r="Q23" s="30" t="s">
        <v>120</v>
      </c>
      <c r="R23" s="30">
        <v>1299</v>
      </c>
      <c r="S23" s="30">
        <v>1227</v>
      </c>
      <c r="T23" s="30">
        <v>6771</v>
      </c>
      <c r="U23" s="30">
        <v>7142</v>
      </c>
      <c r="V23" s="30">
        <v>794</v>
      </c>
      <c r="W23" s="30">
        <v>359</v>
      </c>
    </row>
    <row r="24" spans="1:23" ht="16.5" customHeight="1">
      <c r="A24" s="30" t="s">
        <v>121</v>
      </c>
      <c r="B24" s="30">
        <v>1142</v>
      </c>
      <c r="C24" s="30">
        <v>978</v>
      </c>
      <c r="D24" s="30">
        <v>6963</v>
      </c>
      <c r="E24" s="30">
        <v>6973</v>
      </c>
      <c r="F24" s="30">
        <v>394</v>
      </c>
      <c r="G24" s="30">
        <v>369</v>
      </c>
      <c r="I24" s="30" t="s">
        <v>122</v>
      </c>
      <c r="J24" s="30">
        <v>1280</v>
      </c>
      <c r="K24" s="30">
        <v>1037</v>
      </c>
      <c r="L24" s="30">
        <v>6315</v>
      </c>
      <c r="M24" s="30">
        <v>6053</v>
      </c>
      <c r="N24" s="30">
        <v>387</v>
      </c>
      <c r="O24" s="30">
        <v>317</v>
      </c>
      <c r="Q24" s="30" t="s">
        <v>123</v>
      </c>
      <c r="R24" s="30">
        <v>1168</v>
      </c>
      <c r="S24" s="30">
        <v>1127</v>
      </c>
      <c r="T24" s="30">
        <v>6265</v>
      </c>
      <c r="U24" s="30">
        <v>6304</v>
      </c>
      <c r="V24" s="30">
        <v>512</v>
      </c>
      <c r="W24" s="30">
        <v>309</v>
      </c>
    </row>
    <row r="25" spans="1:23" ht="16.5" customHeight="1">
      <c r="A25" s="30" t="s">
        <v>124</v>
      </c>
      <c r="B25" s="30">
        <v>1186</v>
      </c>
      <c r="C25" s="30">
        <v>1130</v>
      </c>
      <c r="D25" s="30">
        <v>7048</v>
      </c>
      <c r="E25" s="30">
        <v>7075</v>
      </c>
      <c r="F25" s="30">
        <v>862</v>
      </c>
      <c r="G25" s="30">
        <v>373</v>
      </c>
      <c r="I25" s="30" t="s">
        <v>125</v>
      </c>
      <c r="J25" s="30">
        <v>1390</v>
      </c>
      <c r="K25" s="30">
        <v>1210</v>
      </c>
      <c r="L25" s="30">
        <v>6342</v>
      </c>
      <c r="M25" s="30">
        <v>6480</v>
      </c>
      <c r="N25" s="30">
        <v>1061</v>
      </c>
      <c r="O25" s="30">
        <v>333</v>
      </c>
      <c r="Q25" s="30" t="s">
        <v>126</v>
      </c>
      <c r="R25" s="30">
        <v>1334</v>
      </c>
      <c r="S25" s="30">
        <v>1216</v>
      </c>
      <c r="T25" s="30">
        <v>5609</v>
      </c>
      <c r="U25" s="30">
        <v>5769</v>
      </c>
      <c r="V25" s="30">
        <v>596</v>
      </c>
      <c r="W25" s="30">
        <v>301</v>
      </c>
    </row>
    <row r="26" spans="1:23" ht="16.5" customHeight="1">
      <c r="A26" s="30" t="s">
        <v>127</v>
      </c>
      <c r="B26" s="30">
        <v>1286</v>
      </c>
      <c r="C26" s="30">
        <v>1200</v>
      </c>
      <c r="D26" s="30">
        <v>5824</v>
      </c>
      <c r="E26" s="30">
        <v>5936</v>
      </c>
      <c r="F26" s="30">
        <v>954</v>
      </c>
      <c r="G26" s="30">
        <v>343</v>
      </c>
      <c r="I26" s="30" t="s">
        <v>128</v>
      </c>
      <c r="J26" s="30">
        <v>1423</v>
      </c>
      <c r="K26" s="30">
        <v>1187</v>
      </c>
      <c r="L26" s="30">
        <v>4850</v>
      </c>
      <c r="M26" s="30">
        <v>5017</v>
      </c>
      <c r="N26" s="30">
        <v>947</v>
      </c>
      <c r="O26" s="30">
        <v>335</v>
      </c>
      <c r="Q26" s="30" t="s">
        <v>129</v>
      </c>
      <c r="R26" s="30">
        <v>1481</v>
      </c>
      <c r="S26" s="30">
        <v>1251</v>
      </c>
      <c r="T26" s="30">
        <v>4987</v>
      </c>
      <c r="U26" s="30">
        <v>5079</v>
      </c>
      <c r="V26" s="30">
        <v>1264</v>
      </c>
      <c r="W26" s="30">
        <v>327</v>
      </c>
    </row>
    <row r="27" spans="1:23" ht="16.5" customHeight="1">
      <c r="A27" s="30" t="s">
        <v>130</v>
      </c>
      <c r="B27" s="30">
        <v>1243</v>
      </c>
      <c r="C27" s="30">
        <v>1067</v>
      </c>
      <c r="D27" s="30">
        <v>5672</v>
      </c>
      <c r="E27" s="30">
        <v>5511</v>
      </c>
      <c r="F27" s="30">
        <v>1288</v>
      </c>
      <c r="G27" s="30">
        <v>301</v>
      </c>
      <c r="I27" s="30" t="s">
        <v>131</v>
      </c>
      <c r="J27" s="30">
        <v>1318</v>
      </c>
      <c r="K27" s="30">
        <v>974</v>
      </c>
      <c r="L27" s="30">
        <v>3655</v>
      </c>
      <c r="M27" s="30">
        <v>3717</v>
      </c>
      <c r="N27" s="30">
        <v>792</v>
      </c>
      <c r="O27" s="30">
        <v>317</v>
      </c>
      <c r="Q27" s="30" t="s">
        <v>132</v>
      </c>
      <c r="R27" s="30">
        <v>1381</v>
      </c>
      <c r="S27" s="30">
        <v>1140</v>
      </c>
      <c r="T27" s="30">
        <v>4620</v>
      </c>
      <c r="U27" s="30">
        <v>4646</v>
      </c>
      <c r="V27" s="30">
        <v>1119</v>
      </c>
      <c r="W27" s="30">
        <v>324</v>
      </c>
    </row>
    <row r="28" spans="1:23" ht="16.5" customHeight="1">
      <c r="A28" s="30" t="s">
        <v>133</v>
      </c>
      <c r="B28" s="30">
        <v>1340</v>
      </c>
      <c r="C28" s="30">
        <v>1258</v>
      </c>
      <c r="D28" s="30">
        <v>6298</v>
      </c>
      <c r="E28" s="30">
        <v>6286</v>
      </c>
      <c r="F28" s="30">
        <v>1197</v>
      </c>
      <c r="G28" s="30">
        <v>332</v>
      </c>
      <c r="I28" s="30" t="s">
        <v>134</v>
      </c>
      <c r="J28" s="30">
        <v>1542</v>
      </c>
      <c r="K28" s="30">
        <v>1542</v>
      </c>
      <c r="L28" s="30">
        <v>7831</v>
      </c>
      <c r="M28" s="81">
        <v>7671</v>
      </c>
      <c r="N28" s="30">
        <v>1311</v>
      </c>
      <c r="O28" s="30">
        <v>316</v>
      </c>
      <c r="Q28" s="30" t="s">
        <v>135</v>
      </c>
      <c r="R28" s="30">
        <v>1544</v>
      </c>
      <c r="S28" s="30">
        <v>1390</v>
      </c>
      <c r="T28" s="30">
        <v>5178</v>
      </c>
      <c r="U28" s="30">
        <v>5181</v>
      </c>
      <c r="V28" s="30">
        <v>1240</v>
      </c>
      <c r="W28" s="30">
        <v>355</v>
      </c>
    </row>
    <row r="29" spans="1:23" ht="16.5" customHeight="1">
      <c r="A29" s="30" t="s">
        <v>136</v>
      </c>
      <c r="B29" s="30">
        <f aca="true" t="shared" si="3" ref="B29:G29">SUM(B17:B28)</f>
        <v>14788</v>
      </c>
      <c r="C29" s="30">
        <f t="shared" si="3"/>
        <v>14021</v>
      </c>
      <c r="D29" s="30">
        <f t="shared" si="3"/>
        <v>79443</v>
      </c>
      <c r="E29" s="30">
        <f t="shared" si="3"/>
        <v>78647</v>
      </c>
      <c r="F29" s="30">
        <f t="shared" si="3"/>
        <v>11049</v>
      </c>
      <c r="G29" s="30">
        <f t="shared" si="3"/>
        <v>3983</v>
      </c>
      <c r="I29" s="30" t="s">
        <v>137</v>
      </c>
      <c r="J29" s="30">
        <f aca="true" t="shared" si="4" ref="J29:O29">SUM(J17:J28)</f>
        <v>15426</v>
      </c>
      <c r="K29" s="30">
        <f t="shared" si="4"/>
        <v>14670</v>
      </c>
      <c r="L29" s="30">
        <f t="shared" si="4"/>
        <v>76074</v>
      </c>
      <c r="M29" s="30">
        <f t="shared" si="4"/>
        <v>76034</v>
      </c>
      <c r="N29" s="30">
        <f t="shared" si="4"/>
        <v>11391</v>
      </c>
      <c r="O29" s="30">
        <f t="shared" si="4"/>
        <v>3924</v>
      </c>
      <c r="Q29" s="30" t="s">
        <v>138</v>
      </c>
      <c r="R29" s="30">
        <f aca="true" t="shared" si="5" ref="R29:W29">SUM(R17:R28)</f>
        <v>15769</v>
      </c>
      <c r="S29" s="30">
        <f t="shared" si="5"/>
        <v>14331</v>
      </c>
      <c r="T29" s="30">
        <f t="shared" si="5"/>
        <v>70109</v>
      </c>
      <c r="U29" s="30">
        <f t="shared" si="5"/>
        <v>70290</v>
      </c>
      <c r="V29" s="30">
        <f t="shared" si="5"/>
        <v>11636</v>
      </c>
      <c r="W29" s="30">
        <f t="shared" si="5"/>
        <v>3829</v>
      </c>
    </row>
    <row r="31" spans="1:23" ht="16.5" customHeight="1">
      <c r="A31" s="29">
        <f>Q16+1</f>
        <v>105</v>
      </c>
      <c r="B31" s="30" t="s">
        <v>139</v>
      </c>
      <c r="C31" s="30" t="s">
        <v>140</v>
      </c>
      <c r="D31" s="30" t="s">
        <v>141</v>
      </c>
      <c r="E31" s="30" t="s">
        <v>142</v>
      </c>
      <c r="F31" s="30" t="s">
        <v>143</v>
      </c>
      <c r="G31" s="30" t="s">
        <v>144</v>
      </c>
      <c r="I31" s="29">
        <f>A31+1</f>
        <v>106</v>
      </c>
      <c r="J31" s="30" t="s">
        <v>145</v>
      </c>
      <c r="K31" s="30" t="s">
        <v>146</v>
      </c>
      <c r="L31" s="30" t="s">
        <v>147</v>
      </c>
      <c r="M31" s="30" t="s">
        <v>148</v>
      </c>
      <c r="N31" s="30" t="s">
        <v>149</v>
      </c>
      <c r="O31" s="30" t="s">
        <v>150</v>
      </c>
      <c r="Q31" s="29">
        <f>I31+1</f>
        <v>107</v>
      </c>
      <c r="R31" s="30" t="s">
        <v>151</v>
      </c>
      <c r="S31" s="30" t="s">
        <v>152</v>
      </c>
      <c r="T31" s="30" t="s">
        <v>153</v>
      </c>
      <c r="U31" s="30" t="s">
        <v>154</v>
      </c>
      <c r="V31" s="30" t="s">
        <v>155</v>
      </c>
      <c r="W31" s="30" t="s">
        <v>156</v>
      </c>
    </row>
    <row r="32" spans="1:23" ht="16.5" customHeight="1">
      <c r="A32" s="30" t="s">
        <v>157</v>
      </c>
      <c r="B32" s="81">
        <v>1234</v>
      </c>
      <c r="C32" s="81">
        <v>1257</v>
      </c>
      <c r="D32" s="81">
        <v>5397</v>
      </c>
      <c r="E32" s="81">
        <v>5365</v>
      </c>
      <c r="F32" s="81">
        <v>1239</v>
      </c>
      <c r="G32" s="81">
        <v>316</v>
      </c>
      <c r="I32" s="30" t="s">
        <v>158</v>
      </c>
      <c r="J32" s="30">
        <v>1031</v>
      </c>
      <c r="K32" s="30">
        <v>1125</v>
      </c>
      <c r="L32" s="30">
        <v>4979</v>
      </c>
      <c r="M32" s="30">
        <v>4843</v>
      </c>
      <c r="N32" s="30">
        <v>1088</v>
      </c>
      <c r="O32" s="30">
        <v>271</v>
      </c>
      <c r="Q32" s="30" t="s">
        <v>159</v>
      </c>
      <c r="R32" s="30">
        <v>1209</v>
      </c>
      <c r="S32" s="30">
        <v>1454</v>
      </c>
      <c r="T32" s="30">
        <v>5961</v>
      </c>
      <c r="U32" s="30">
        <v>5987</v>
      </c>
      <c r="V32" s="30">
        <v>1125</v>
      </c>
      <c r="W32" s="30">
        <v>317</v>
      </c>
    </row>
    <row r="33" spans="1:23" ht="16.5" customHeight="1">
      <c r="A33" s="30" t="s">
        <v>160</v>
      </c>
      <c r="B33" s="81">
        <v>1138</v>
      </c>
      <c r="C33" s="81">
        <v>1438</v>
      </c>
      <c r="D33" s="81">
        <v>5116</v>
      </c>
      <c r="E33" s="81">
        <v>4913</v>
      </c>
      <c r="F33" s="81">
        <v>828</v>
      </c>
      <c r="G33" s="81">
        <v>238</v>
      </c>
      <c r="I33" s="30" t="s">
        <v>161</v>
      </c>
      <c r="J33" s="30">
        <v>1089</v>
      </c>
      <c r="K33" s="30">
        <v>1286</v>
      </c>
      <c r="L33" s="30">
        <v>5619</v>
      </c>
      <c r="M33" s="30">
        <v>5337</v>
      </c>
      <c r="N33" s="30">
        <v>834</v>
      </c>
      <c r="O33" s="30">
        <v>320</v>
      </c>
      <c r="Q33" s="30" t="s">
        <v>162</v>
      </c>
      <c r="R33" s="30">
        <v>939</v>
      </c>
      <c r="S33" s="30">
        <v>1265</v>
      </c>
      <c r="T33" s="30">
        <v>4609</v>
      </c>
      <c r="U33" s="30">
        <v>4460</v>
      </c>
      <c r="V33" s="30">
        <v>768</v>
      </c>
      <c r="W33" s="30">
        <v>247</v>
      </c>
    </row>
    <row r="34" spans="1:23" ht="16.5" customHeight="1">
      <c r="A34" s="30" t="s">
        <v>163</v>
      </c>
      <c r="B34" s="81">
        <v>1305</v>
      </c>
      <c r="C34" s="81">
        <v>1608</v>
      </c>
      <c r="D34" s="81">
        <v>6696</v>
      </c>
      <c r="E34" s="81">
        <v>6689</v>
      </c>
      <c r="F34" s="81">
        <v>1087</v>
      </c>
      <c r="G34" s="81">
        <v>399</v>
      </c>
      <c r="I34" s="30" t="s">
        <v>164</v>
      </c>
      <c r="J34" s="30">
        <v>1254</v>
      </c>
      <c r="K34" s="30">
        <v>1469</v>
      </c>
      <c r="L34" s="30">
        <v>6967</v>
      </c>
      <c r="M34" s="30">
        <v>6544</v>
      </c>
      <c r="N34" s="30">
        <v>959</v>
      </c>
      <c r="O34" s="30">
        <v>335</v>
      </c>
      <c r="Q34" s="30" t="s">
        <v>165</v>
      </c>
      <c r="R34" s="30">
        <v>1143</v>
      </c>
      <c r="S34" s="30">
        <v>1518</v>
      </c>
      <c r="T34" s="30">
        <v>8580</v>
      </c>
      <c r="U34" s="30">
        <v>8397</v>
      </c>
      <c r="V34" s="30">
        <v>1004</v>
      </c>
      <c r="W34" s="30">
        <v>372</v>
      </c>
    </row>
    <row r="35" spans="1:23" ht="16.5" customHeight="1">
      <c r="A35" s="30" t="s">
        <v>166</v>
      </c>
      <c r="B35" s="81">
        <v>1063</v>
      </c>
      <c r="C35" s="81">
        <v>1237</v>
      </c>
      <c r="D35" s="81">
        <v>5900</v>
      </c>
      <c r="E35" s="81">
        <v>5631</v>
      </c>
      <c r="F35" s="81">
        <v>720</v>
      </c>
      <c r="G35" s="81">
        <v>341</v>
      </c>
      <c r="I35" s="30" t="s">
        <v>167</v>
      </c>
      <c r="J35" s="30">
        <v>1032</v>
      </c>
      <c r="K35" s="30">
        <v>1030</v>
      </c>
      <c r="L35" s="30">
        <v>5881</v>
      </c>
      <c r="M35" s="30">
        <v>5615</v>
      </c>
      <c r="N35" s="30">
        <v>794</v>
      </c>
      <c r="O35" s="30">
        <v>333</v>
      </c>
      <c r="Q35" s="30" t="s">
        <v>168</v>
      </c>
      <c r="R35" s="30">
        <v>938</v>
      </c>
      <c r="S35" s="30">
        <v>1216</v>
      </c>
      <c r="T35" s="30">
        <v>5669</v>
      </c>
      <c r="U35" s="30">
        <v>5795</v>
      </c>
      <c r="V35" s="30">
        <v>664</v>
      </c>
      <c r="W35" s="30">
        <v>322</v>
      </c>
    </row>
    <row r="36" spans="1:23" ht="16.5" customHeight="1">
      <c r="A36" s="30" t="s">
        <v>169</v>
      </c>
      <c r="B36" s="81">
        <v>1220</v>
      </c>
      <c r="C36" s="81">
        <v>1279</v>
      </c>
      <c r="D36" s="81">
        <v>6043</v>
      </c>
      <c r="E36" s="81">
        <v>6037</v>
      </c>
      <c r="F36" s="81">
        <v>1095</v>
      </c>
      <c r="G36" s="81">
        <v>368</v>
      </c>
      <c r="I36" s="30" t="s">
        <v>170</v>
      </c>
      <c r="J36" s="30">
        <v>1166</v>
      </c>
      <c r="K36" s="30">
        <v>1274</v>
      </c>
      <c r="L36" s="30">
        <v>5833</v>
      </c>
      <c r="M36" s="30">
        <v>5888</v>
      </c>
      <c r="N36" s="30">
        <v>1069</v>
      </c>
      <c r="O36" s="30">
        <v>355</v>
      </c>
      <c r="Q36" s="30" t="s">
        <v>171</v>
      </c>
      <c r="R36" s="30">
        <v>1037</v>
      </c>
      <c r="S36" s="30">
        <v>1258</v>
      </c>
      <c r="T36" s="30">
        <v>6803</v>
      </c>
      <c r="U36" s="30">
        <v>7125</v>
      </c>
      <c r="V36" s="30">
        <v>1040</v>
      </c>
      <c r="W36" s="30">
        <v>364</v>
      </c>
    </row>
    <row r="37" spans="1:23" ht="16.5" customHeight="1">
      <c r="A37" s="30" t="s">
        <v>172</v>
      </c>
      <c r="B37" s="81">
        <v>1196</v>
      </c>
      <c r="C37" s="81">
        <v>1182</v>
      </c>
      <c r="D37" s="81">
        <v>5341</v>
      </c>
      <c r="E37" s="81">
        <v>5166</v>
      </c>
      <c r="F37" s="81">
        <v>725</v>
      </c>
      <c r="G37" s="81">
        <v>342</v>
      </c>
      <c r="I37" s="30" t="s">
        <v>173</v>
      </c>
      <c r="J37" s="30">
        <v>1109</v>
      </c>
      <c r="K37" s="30">
        <v>1340</v>
      </c>
      <c r="L37" s="30">
        <v>6272</v>
      </c>
      <c r="M37" s="30">
        <v>6012</v>
      </c>
      <c r="N37" s="30">
        <v>697</v>
      </c>
      <c r="O37" s="30">
        <v>331</v>
      </c>
      <c r="Q37" s="30" t="s">
        <v>174</v>
      </c>
      <c r="R37" s="30">
        <v>953</v>
      </c>
      <c r="S37" s="30">
        <v>1131</v>
      </c>
      <c r="T37" s="30">
        <v>5651</v>
      </c>
      <c r="U37" s="30">
        <v>5691</v>
      </c>
      <c r="V37" s="30">
        <v>749</v>
      </c>
      <c r="W37" s="30">
        <v>337</v>
      </c>
    </row>
    <row r="38" spans="1:23" ht="16.5" customHeight="1">
      <c r="A38" s="30" t="s">
        <v>175</v>
      </c>
      <c r="B38" s="81">
        <v>1134</v>
      </c>
      <c r="C38" s="81">
        <v>1137</v>
      </c>
      <c r="D38" s="81">
        <v>5881</v>
      </c>
      <c r="E38" s="81">
        <v>5637</v>
      </c>
      <c r="F38" s="81">
        <v>713</v>
      </c>
      <c r="G38" s="81">
        <v>347</v>
      </c>
      <c r="I38" s="30" t="s">
        <v>176</v>
      </c>
      <c r="J38" s="30">
        <v>1038</v>
      </c>
      <c r="K38" s="30">
        <v>1215</v>
      </c>
      <c r="L38" s="30">
        <v>5648</v>
      </c>
      <c r="M38" s="30">
        <v>5706</v>
      </c>
      <c r="N38" s="30">
        <v>627</v>
      </c>
      <c r="O38" s="30">
        <v>329</v>
      </c>
      <c r="Q38" s="30" t="s">
        <v>177</v>
      </c>
      <c r="R38" s="30">
        <v>949</v>
      </c>
      <c r="S38" s="30">
        <v>1244</v>
      </c>
      <c r="T38" s="30">
        <v>6678</v>
      </c>
      <c r="U38" s="30">
        <v>6504</v>
      </c>
      <c r="V38" s="30">
        <v>641</v>
      </c>
      <c r="W38" s="30">
        <v>354</v>
      </c>
    </row>
    <row r="39" spans="1:23" ht="16.5" customHeight="1">
      <c r="A39" s="30" t="s">
        <v>178</v>
      </c>
      <c r="B39" s="81">
        <v>1225</v>
      </c>
      <c r="C39" s="81">
        <v>1273</v>
      </c>
      <c r="D39" s="81">
        <v>6407</v>
      </c>
      <c r="E39" s="81">
        <v>6387</v>
      </c>
      <c r="F39" s="81">
        <v>381</v>
      </c>
      <c r="G39" s="81">
        <v>374</v>
      </c>
      <c r="I39" s="30" t="s">
        <v>179</v>
      </c>
      <c r="J39" s="30">
        <v>1178</v>
      </c>
      <c r="K39" s="30">
        <v>1426</v>
      </c>
      <c r="L39" s="30">
        <v>7088</v>
      </c>
      <c r="M39" s="30">
        <v>6962</v>
      </c>
      <c r="N39" s="30">
        <v>555</v>
      </c>
      <c r="O39" s="30">
        <v>390</v>
      </c>
      <c r="Q39" s="30" t="s">
        <v>180</v>
      </c>
      <c r="R39" s="30">
        <v>990</v>
      </c>
      <c r="S39" s="30">
        <v>1235</v>
      </c>
      <c r="T39" s="30">
        <v>6401</v>
      </c>
      <c r="U39" s="30">
        <v>6425</v>
      </c>
      <c r="V39" s="30">
        <v>589</v>
      </c>
      <c r="W39" s="30">
        <v>325</v>
      </c>
    </row>
    <row r="40" spans="1:23" ht="16.5" customHeight="1">
      <c r="A40" s="30" t="s">
        <v>181</v>
      </c>
      <c r="B40" s="81">
        <v>1157</v>
      </c>
      <c r="C40" s="81">
        <v>1097</v>
      </c>
      <c r="D40" s="81">
        <v>5464</v>
      </c>
      <c r="E40" s="81">
        <v>5626</v>
      </c>
      <c r="F40" s="81">
        <v>812</v>
      </c>
      <c r="G40" s="81">
        <v>296</v>
      </c>
      <c r="I40" s="30" t="s">
        <v>182</v>
      </c>
      <c r="J40" s="30">
        <v>1212</v>
      </c>
      <c r="K40" s="30">
        <v>1251</v>
      </c>
      <c r="L40" s="30">
        <v>6217</v>
      </c>
      <c r="M40" s="30">
        <v>6235</v>
      </c>
      <c r="N40" s="30">
        <v>557</v>
      </c>
      <c r="O40" s="30">
        <v>366</v>
      </c>
      <c r="Q40" s="30" t="s">
        <v>183</v>
      </c>
      <c r="R40" s="30">
        <v>999</v>
      </c>
      <c r="S40" s="30">
        <v>1204</v>
      </c>
      <c r="T40" s="30">
        <v>5901</v>
      </c>
      <c r="U40" s="30">
        <v>5987</v>
      </c>
      <c r="V40" s="30">
        <v>584</v>
      </c>
      <c r="W40" s="30">
        <v>299</v>
      </c>
    </row>
    <row r="41" spans="1:23" ht="16.5" customHeight="1">
      <c r="A41" s="30" t="s">
        <v>184</v>
      </c>
      <c r="B41" s="81">
        <v>1348</v>
      </c>
      <c r="C41" s="81">
        <v>1230</v>
      </c>
      <c r="D41" s="81">
        <v>5183</v>
      </c>
      <c r="E41" s="81">
        <v>5197</v>
      </c>
      <c r="F41" s="81">
        <v>1106</v>
      </c>
      <c r="G41" s="81">
        <v>346</v>
      </c>
      <c r="I41" s="30" t="s">
        <v>185</v>
      </c>
      <c r="J41" s="30">
        <v>1264</v>
      </c>
      <c r="K41" s="30">
        <v>1172</v>
      </c>
      <c r="L41" s="30">
        <v>4894</v>
      </c>
      <c r="M41" s="30">
        <v>4687</v>
      </c>
      <c r="N41" s="30">
        <v>944</v>
      </c>
      <c r="O41" s="30">
        <v>335</v>
      </c>
      <c r="Q41" s="30" t="s">
        <v>186</v>
      </c>
      <c r="R41" s="30">
        <v>1135</v>
      </c>
      <c r="S41" s="30">
        <v>1362</v>
      </c>
      <c r="T41" s="30">
        <v>4571</v>
      </c>
      <c r="U41" s="30">
        <v>4576</v>
      </c>
      <c r="V41" s="30">
        <v>1059</v>
      </c>
      <c r="W41" s="79">
        <v>363</v>
      </c>
    </row>
    <row r="42" spans="1:23" ht="16.5" customHeight="1">
      <c r="A42" s="30" t="s">
        <v>187</v>
      </c>
      <c r="B42" s="81">
        <v>1226</v>
      </c>
      <c r="C42" s="81">
        <v>1212</v>
      </c>
      <c r="D42" s="81">
        <v>5480</v>
      </c>
      <c r="E42" s="81">
        <v>5444</v>
      </c>
      <c r="F42" s="81">
        <v>1074</v>
      </c>
      <c r="G42" s="81">
        <v>357</v>
      </c>
      <c r="I42" s="30" t="s">
        <v>188</v>
      </c>
      <c r="J42" s="30">
        <v>1242</v>
      </c>
      <c r="K42" s="30">
        <v>1203</v>
      </c>
      <c r="L42" s="30">
        <v>5184</v>
      </c>
      <c r="M42" s="30">
        <v>5145</v>
      </c>
      <c r="N42" s="30">
        <v>963</v>
      </c>
      <c r="O42" s="30">
        <v>368</v>
      </c>
      <c r="Q42" s="30" t="s">
        <v>189</v>
      </c>
      <c r="R42" s="30">
        <v>1062</v>
      </c>
      <c r="S42" s="30">
        <v>1190</v>
      </c>
      <c r="T42" s="30">
        <v>4616</v>
      </c>
      <c r="U42" s="30">
        <v>4532</v>
      </c>
      <c r="V42" s="77">
        <v>825</v>
      </c>
      <c r="W42" s="80">
        <v>334</v>
      </c>
    </row>
    <row r="43" spans="1:24" ht="16.5" customHeight="1">
      <c r="A43" s="30" t="s">
        <v>190</v>
      </c>
      <c r="B43" s="81">
        <v>1452</v>
      </c>
      <c r="C43" s="81">
        <v>1284</v>
      </c>
      <c r="D43" s="128">
        <v>5934</v>
      </c>
      <c r="E43" s="128">
        <v>5722</v>
      </c>
      <c r="F43" s="128">
        <v>1326</v>
      </c>
      <c r="G43" s="128">
        <v>360</v>
      </c>
      <c r="I43" s="30" t="s">
        <v>191</v>
      </c>
      <c r="J43" s="30">
        <v>1158</v>
      </c>
      <c r="K43" s="30">
        <v>1205</v>
      </c>
      <c r="L43" s="30">
        <v>5414</v>
      </c>
      <c r="M43" s="81">
        <v>5310</v>
      </c>
      <c r="N43" s="30">
        <v>1246</v>
      </c>
      <c r="O43" s="30">
        <v>331</v>
      </c>
      <c r="Q43" s="30" t="s">
        <v>192</v>
      </c>
      <c r="R43" s="30">
        <v>1025</v>
      </c>
      <c r="S43" s="30">
        <v>1118</v>
      </c>
      <c r="T43" s="30">
        <v>6676</v>
      </c>
      <c r="U43" s="81">
        <v>6512</v>
      </c>
      <c r="V43" s="77">
        <v>1160</v>
      </c>
      <c r="W43" s="80">
        <v>341</v>
      </c>
      <c r="X43" s="78"/>
    </row>
    <row r="44" spans="1:23" ht="16.5" customHeight="1">
      <c r="A44" s="30" t="s">
        <v>193</v>
      </c>
      <c r="B44" s="81">
        <f aca="true" t="shared" si="6" ref="B44:G44">SUM(B32:B43)</f>
        <v>14698</v>
      </c>
      <c r="C44" s="129">
        <f t="shared" si="6"/>
        <v>15234</v>
      </c>
      <c r="D44" s="130">
        <f t="shared" si="6"/>
        <v>68842</v>
      </c>
      <c r="E44" s="130">
        <f t="shared" si="6"/>
        <v>67814</v>
      </c>
      <c r="F44" s="131">
        <f t="shared" si="6"/>
        <v>11106</v>
      </c>
      <c r="G44" s="81">
        <f t="shared" si="6"/>
        <v>4084</v>
      </c>
      <c r="I44" s="30" t="s">
        <v>194</v>
      </c>
      <c r="J44" s="30">
        <f aca="true" t="shared" si="7" ref="J44:O44">SUM(J32:J43)</f>
        <v>13773</v>
      </c>
      <c r="K44" s="30">
        <f t="shared" si="7"/>
        <v>14996</v>
      </c>
      <c r="L44" s="30">
        <f t="shared" si="7"/>
        <v>69996</v>
      </c>
      <c r="M44" s="30">
        <f t="shared" si="7"/>
        <v>68284</v>
      </c>
      <c r="N44" s="30">
        <f t="shared" si="7"/>
        <v>10333</v>
      </c>
      <c r="O44" s="30">
        <f t="shared" si="7"/>
        <v>4064</v>
      </c>
      <c r="Q44" s="30" t="s">
        <v>195</v>
      </c>
      <c r="R44" s="30">
        <f aca="true" t="shared" si="8" ref="R44:W44">SUM(R32:R43)</f>
        <v>12379</v>
      </c>
      <c r="S44" s="30">
        <f t="shared" si="8"/>
        <v>15195</v>
      </c>
      <c r="T44" s="30">
        <f t="shared" si="8"/>
        <v>72116</v>
      </c>
      <c r="U44" s="30">
        <f t="shared" si="8"/>
        <v>71991</v>
      </c>
      <c r="V44" s="77">
        <f t="shared" si="8"/>
        <v>10208</v>
      </c>
      <c r="W44" s="80">
        <f t="shared" si="8"/>
        <v>3975</v>
      </c>
    </row>
    <row r="45" spans="4:21" ht="16.5" customHeight="1">
      <c r="D45" s="84"/>
      <c r="E45" s="85"/>
      <c r="M45" s="76"/>
      <c r="U45" s="76"/>
    </row>
    <row r="46" spans="1:23" ht="16.5" customHeight="1">
      <c r="A46" s="29">
        <f>Q31+1</f>
        <v>108</v>
      </c>
      <c r="B46" s="77" t="s">
        <v>196</v>
      </c>
      <c r="C46" s="80" t="s">
        <v>197</v>
      </c>
      <c r="D46" s="80" t="s">
        <v>198</v>
      </c>
      <c r="E46" s="80" t="s">
        <v>199</v>
      </c>
      <c r="F46" s="80" t="s">
        <v>200</v>
      </c>
      <c r="G46" s="86" t="s">
        <v>201</v>
      </c>
      <c r="I46" s="29">
        <f>A46+1</f>
        <v>109</v>
      </c>
      <c r="J46" s="30" t="s">
        <v>202</v>
      </c>
      <c r="K46" s="30" t="s">
        <v>203</v>
      </c>
      <c r="L46" s="30" t="s">
        <v>204</v>
      </c>
      <c r="M46" s="30" t="s">
        <v>205</v>
      </c>
      <c r="N46" s="30" t="s">
        <v>206</v>
      </c>
      <c r="O46" s="30" t="s">
        <v>207</v>
      </c>
      <c r="Q46" s="29">
        <f>I46+1</f>
        <v>110</v>
      </c>
      <c r="R46" s="30" t="s">
        <v>208</v>
      </c>
      <c r="S46" s="30" t="s">
        <v>209</v>
      </c>
      <c r="T46" s="30" t="s">
        <v>210</v>
      </c>
      <c r="U46" s="30" t="s">
        <v>211</v>
      </c>
      <c r="V46" s="30" t="s">
        <v>212</v>
      </c>
      <c r="W46" s="30" t="s">
        <v>213</v>
      </c>
    </row>
    <row r="47" spans="1:23" ht="16.5" customHeight="1">
      <c r="A47" s="30" t="s">
        <v>214</v>
      </c>
      <c r="B47" s="77">
        <v>1131</v>
      </c>
      <c r="C47" s="80">
        <v>1436</v>
      </c>
      <c r="D47" s="80">
        <v>6771</v>
      </c>
      <c r="E47" s="80">
        <v>6574</v>
      </c>
      <c r="F47" s="80">
        <v>1161</v>
      </c>
      <c r="G47" s="86">
        <v>338</v>
      </c>
      <c r="I47" s="30" t="s">
        <v>215</v>
      </c>
      <c r="J47" s="81">
        <v>862</v>
      </c>
      <c r="K47" s="81">
        <v>1314</v>
      </c>
      <c r="L47" s="81">
        <v>5074</v>
      </c>
      <c r="M47" s="81">
        <v>5312</v>
      </c>
      <c r="N47" s="81">
        <v>1059</v>
      </c>
      <c r="O47" s="81">
        <v>270</v>
      </c>
      <c r="Q47" s="30" t="s">
        <v>216</v>
      </c>
      <c r="R47" s="30">
        <v>594</v>
      </c>
      <c r="S47" s="30">
        <v>1489</v>
      </c>
      <c r="T47" s="30">
        <v>4980</v>
      </c>
      <c r="U47" s="30">
        <v>5247</v>
      </c>
      <c r="V47" s="30">
        <v>816</v>
      </c>
      <c r="W47" s="30">
        <v>266</v>
      </c>
    </row>
    <row r="48" spans="1:23" ht="16.5" customHeight="1">
      <c r="A48" s="30" t="s">
        <v>217</v>
      </c>
      <c r="B48" s="30">
        <v>843</v>
      </c>
      <c r="C48" s="83">
        <v>1169</v>
      </c>
      <c r="D48" s="83">
        <v>5036</v>
      </c>
      <c r="E48" s="83">
        <v>4985</v>
      </c>
      <c r="F48" s="83">
        <v>815</v>
      </c>
      <c r="G48" s="30">
        <v>256</v>
      </c>
      <c r="I48" s="30" t="s">
        <v>218</v>
      </c>
      <c r="J48" s="81">
        <v>930</v>
      </c>
      <c r="K48" s="81">
        <v>1501</v>
      </c>
      <c r="L48" s="81">
        <v>6022</v>
      </c>
      <c r="M48" s="81">
        <v>6020</v>
      </c>
      <c r="N48" s="81">
        <v>929</v>
      </c>
      <c r="O48" s="81">
        <v>335</v>
      </c>
      <c r="Q48" s="30" t="s">
        <v>219</v>
      </c>
      <c r="R48" s="30">
        <v>726</v>
      </c>
      <c r="S48" s="30">
        <v>1295</v>
      </c>
      <c r="T48" s="30">
        <v>4423</v>
      </c>
      <c r="U48" s="30">
        <v>4566</v>
      </c>
      <c r="V48" s="30">
        <v>689</v>
      </c>
      <c r="W48" s="30">
        <v>273</v>
      </c>
    </row>
    <row r="49" spans="1:23" ht="16.5" customHeight="1">
      <c r="A49" s="30" t="s">
        <v>220</v>
      </c>
      <c r="B49" s="30">
        <v>1046</v>
      </c>
      <c r="C49" s="30">
        <v>1262</v>
      </c>
      <c r="D49" s="30">
        <v>6707</v>
      </c>
      <c r="E49" s="30">
        <v>6583</v>
      </c>
      <c r="F49" s="30">
        <v>908</v>
      </c>
      <c r="G49" s="30">
        <v>337</v>
      </c>
      <c r="I49" s="30" t="s">
        <v>221</v>
      </c>
      <c r="J49" s="81">
        <v>964</v>
      </c>
      <c r="K49" s="81">
        <v>1365</v>
      </c>
      <c r="L49" s="81">
        <v>6624</v>
      </c>
      <c r="M49" s="81">
        <v>6755</v>
      </c>
      <c r="N49" s="81">
        <v>748</v>
      </c>
      <c r="O49" s="81">
        <v>385</v>
      </c>
      <c r="Q49" s="30" t="s">
        <v>222</v>
      </c>
      <c r="R49" s="30">
        <v>850</v>
      </c>
      <c r="S49" s="30">
        <v>1407</v>
      </c>
      <c r="T49" s="30">
        <v>7085</v>
      </c>
      <c r="U49" s="30">
        <v>7610</v>
      </c>
      <c r="V49" s="30">
        <v>860</v>
      </c>
      <c r="W49" s="30">
        <v>377</v>
      </c>
    </row>
    <row r="50" spans="1:23" ht="16.5" customHeight="1">
      <c r="A50" s="30" t="s">
        <v>223</v>
      </c>
      <c r="B50" s="30">
        <v>925</v>
      </c>
      <c r="C50" s="30">
        <v>1349</v>
      </c>
      <c r="D50" s="30">
        <v>6176</v>
      </c>
      <c r="E50" s="30">
        <v>6030</v>
      </c>
      <c r="F50" s="30">
        <v>707</v>
      </c>
      <c r="G50" s="30">
        <v>347</v>
      </c>
      <c r="I50" s="30" t="s">
        <v>224</v>
      </c>
      <c r="J50" s="81">
        <v>835</v>
      </c>
      <c r="K50" s="81">
        <v>1248</v>
      </c>
      <c r="L50" s="81">
        <v>5335</v>
      </c>
      <c r="M50" s="81">
        <v>5192</v>
      </c>
      <c r="N50" s="81">
        <v>588</v>
      </c>
      <c r="O50" s="81">
        <v>306</v>
      </c>
      <c r="Q50" s="30" t="s">
        <v>225</v>
      </c>
      <c r="R50" s="30">
        <v>798</v>
      </c>
      <c r="S50" s="30">
        <v>1229</v>
      </c>
      <c r="T50" s="30">
        <v>5892</v>
      </c>
      <c r="U50" s="30">
        <v>6198</v>
      </c>
      <c r="V50" s="30">
        <v>516</v>
      </c>
      <c r="W50" s="30">
        <v>282</v>
      </c>
    </row>
    <row r="51" spans="1:23" ht="16.5" customHeight="1">
      <c r="A51" s="30" t="s">
        <v>226</v>
      </c>
      <c r="B51" s="30">
        <v>941</v>
      </c>
      <c r="C51" s="30">
        <v>1291</v>
      </c>
      <c r="D51" s="30">
        <v>6123</v>
      </c>
      <c r="E51" s="30">
        <v>6227</v>
      </c>
      <c r="F51" s="30">
        <v>1041</v>
      </c>
      <c r="G51" s="30">
        <v>341</v>
      </c>
      <c r="I51" s="30" t="s">
        <v>227</v>
      </c>
      <c r="J51" s="81">
        <v>790</v>
      </c>
      <c r="K51" s="81">
        <v>1120</v>
      </c>
      <c r="L51" s="81">
        <v>5288</v>
      </c>
      <c r="M51" s="81">
        <v>5550</v>
      </c>
      <c r="N51" s="81">
        <v>1165</v>
      </c>
      <c r="O51" s="81">
        <v>338</v>
      </c>
      <c r="Q51" s="30" t="s">
        <v>228</v>
      </c>
      <c r="R51" s="30">
        <v>755</v>
      </c>
      <c r="S51" s="30">
        <v>1316</v>
      </c>
      <c r="T51" s="30">
        <v>4742</v>
      </c>
      <c r="U51" s="30">
        <v>5062</v>
      </c>
      <c r="V51" s="30">
        <v>967</v>
      </c>
      <c r="W51" s="30">
        <v>313</v>
      </c>
    </row>
    <row r="52" spans="1:23" ht="16.5" customHeight="1">
      <c r="A52" s="30" t="s">
        <v>229</v>
      </c>
      <c r="B52" s="30">
        <v>858</v>
      </c>
      <c r="C52" s="30">
        <v>1163</v>
      </c>
      <c r="D52" s="30">
        <v>5216</v>
      </c>
      <c r="E52" s="30">
        <v>5222</v>
      </c>
      <c r="F52" s="30">
        <v>783</v>
      </c>
      <c r="G52" s="30">
        <v>306</v>
      </c>
      <c r="I52" s="30" t="s">
        <v>230</v>
      </c>
      <c r="J52" s="81">
        <v>888</v>
      </c>
      <c r="K52" s="81">
        <v>1256</v>
      </c>
      <c r="L52" s="81">
        <v>5168</v>
      </c>
      <c r="M52" s="81">
        <v>5162</v>
      </c>
      <c r="N52" s="81">
        <v>519</v>
      </c>
      <c r="O52" s="81">
        <v>332</v>
      </c>
      <c r="Q52" s="30" t="s">
        <v>231</v>
      </c>
      <c r="R52" s="30">
        <v>929</v>
      </c>
      <c r="S52" s="30">
        <v>1321</v>
      </c>
      <c r="T52" s="30">
        <v>4614</v>
      </c>
      <c r="U52" s="30">
        <v>4955</v>
      </c>
      <c r="V52" s="30">
        <v>618</v>
      </c>
      <c r="W52" s="30">
        <v>227</v>
      </c>
    </row>
    <row r="53" spans="1:23" ht="16.5" customHeight="1">
      <c r="A53" s="30" t="s">
        <v>232</v>
      </c>
      <c r="B53" s="30">
        <v>1005</v>
      </c>
      <c r="C53" s="30">
        <v>1404</v>
      </c>
      <c r="D53" s="30">
        <v>7008</v>
      </c>
      <c r="E53" s="30">
        <v>7126</v>
      </c>
      <c r="F53" s="30">
        <v>739</v>
      </c>
      <c r="G53" s="30">
        <v>362</v>
      </c>
      <c r="I53" s="30" t="s">
        <v>233</v>
      </c>
      <c r="J53" s="81">
        <v>785</v>
      </c>
      <c r="K53" s="81">
        <v>1291</v>
      </c>
      <c r="L53" s="81">
        <v>6468</v>
      </c>
      <c r="M53" s="81">
        <v>6559</v>
      </c>
      <c r="N53" s="81">
        <v>648</v>
      </c>
      <c r="O53" s="81">
        <v>374</v>
      </c>
      <c r="Q53" s="30" t="s">
        <v>234</v>
      </c>
      <c r="R53" s="30">
        <v>805</v>
      </c>
      <c r="S53" s="30">
        <v>1251</v>
      </c>
      <c r="T53" s="30">
        <v>6145</v>
      </c>
      <c r="U53" s="30">
        <v>6570</v>
      </c>
      <c r="V53" s="30">
        <v>653</v>
      </c>
      <c r="W53" s="30">
        <v>287</v>
      </c>
    </row>
    <row r="54" spans="1:23" ht="16.5" customHeight="1">
      <c r="A54" s="30" t="s">
        <v>235</v>
      </c>
      <c r="B54" s="81">
        <v>969</v>
      </c>
      <c r="C54" s="81">
        <v>1228</v>
      </c>
      <c r="D54" s="81">
        <v>6669</v>
      </c>
      <c r="E54" s="81">
        <v>6476</v>
      </c>
      <c r="F54" s="81">
        <v>369</v>
      </c>
      <c r="G54" s="81">
        <v>358</v>
      </c>
      <c r="I54" s="30" t="s">
        <v>236</v>
      </c>
      <c r="J54" s="81">
        <v>817</v>
      </c>
      <c r="K54" s="81">
        <v>1208</v>
      </c>
      <c r="L54" s="81">
        <v>6645</v>
      </c>
      <c r="M54" s="81">
        <v>6719</v>
      </c>
      <c r="N54" s="81">
        <v>462</v>
      </c>
      <c r="O54" s="81">
        <v>294</v>
      </c>
      <c r="Q54" s="30" t="s">
        <v>237</v>
      </c>
      <c r="R54" s="30">
        <v>784</v>
      </c>
      <c r="S54" s="30">
        <v>1343</v>
      </c>
      <c r="T54" s="30">
        <v>6926</v>
      </c>
      <c r="U54" s="30">
        <v>7552</v>
      </c>
      <c r="V54" s="30">
        <v>296</v>
      </c>
      <c r="W54" s="30">
        <v>282</v>
      </c>
    </row>
    <row r="55" spans="1:23" ht="16.5" customHeight="1">
      <c r="A55" s="30" t="s">
        <v>238</v>
      </c>
      <c r="B55" s="81">
        <v>1022</v>
      </c>
      <c r="C55" s="81">
        <v>1292</v>
      </c>
      <c r="D55" s="81">
        <v>6731</v>
      </c>
      <c r="E55" s="81">
        <v>6697</v>
      </c>
      <c r="F55" s="81">
        <v>888</v>
      </c>
      <c r="G55" s="81">
        <v>366</v>
      </c>
      <c r="I55" s="30" t="s">
        <v>239</v>
      </c>
      <c r="J55" s="81">
        <v>927</v>
      </c>
      <c r="K55" s="81">
        <v>1212</v>
      </c>
      <c r="L55" s="81">
        <v>6923</v>
      </c>
      <c r="M55" s="81">
        <v>7103</v>
      </c>
      <c r="N55" s="81">
        <v>550</v>
      </c>
      <c r="O55" s="81">
        <v>346</v>
      </c>
      <c r="Q55" s="30" t="s">
        <v>240</v>
      </c>
      <c r="R55" s="30">
        <v>830</v>
      </c>
      <c r="S55" s="30">
        <v>1243</v>
      </c>
      <c r="T55" s="30">
        <v>6878</v>
      </c>
      <c r="U55" s="30">
        <v>7946</v>
      </c>
      <c r="V55" s="30">
        <v>749</v>
      </c>
      <c r="W55" s="30">
        <v>297</v>
      </c>
    </row>
    <row r="56" spans="1:23" ht="16.5" customHeight="1">
      <c r="A56" s="30" t="s">
        <v>241</v>
      </c>
      <c r="B56" s="81">
        <v>1014</v>
      </c>
      <c r="C56" s="81">
        <v>1311</v>
      </c>
      <c r="D56" s="81">
        <v>5082</v>
      </c>
      <c r="E56" s="81">
        <v>5075</v>
      </c>
      <c r="F56" s="81">
        <v>912</v>
      </c>
      <c r="G56" s="81">
        <v>342</v>
      </c>
      <c r="I56" s="30" t="s">
        <v>242</v>
      </c>
      <c r="J56" s="81">
        <v>877</v>
      </c>
      <c r="K56" s="81">
        <v>1211</v>
      </c>
      <c r="L56" s="81">
        <v>4671</v>
      </c>
      <c r="M56" s="81">
        <v>4792</v>
      </c>
      <c r="N56" s="81">
        <v>902</v>
      </c>
      <c r="O56" s="81">
        <v>317</v>
      </c>
      <c r="Q56" s="30" t="s">
        <v>243</v>
      </c>
      <c r="R56" s="30">
        <v>839</v>
      </c>
      <c r="S56" s="30">
        <v>1257</v>
      </c>
      <c r="T56" s="30">
        <v>5201</v>
      </c>
      <c r="U56" s="30">
        <v>6057</v>
      </c>
      <c r="V56" s="30">
        <v>874</v>
      </c>
      <c r="W56" s="30">
        <v>331</v>
      </c>
    </row>
    <row r="57" spans="1:23" ht="16.5" customHeight="1">
      <c r="A57" s="30" t="s">
        <v>244</v>
      </c>
      <c r="B57" s="81">
        <v>992</v>
      </c>
      <c r="C57" s="81">
        <v>1231</v>
      </c>
      <c r="D57" s="81">
        <v>4755</v>
      </c>
      <c r="E57" s="81">
        <v>4564</v>
      </c>
      <c r="F57" s="81">
        <v>967</v>
      </c>
      <c r="G57" s="81">
        <v>364</v>
      </c>
      <c r="I57" s="30" t="s">
        <v>245</v>
      </c>
      <c r="J57" s="81">
        <v>961</v>
      </c>
      <c r="K57" s="81">
        <v>1288</v>
      </c>
      <c r="L57" s="81">
        <v>4853</v>
      </c>
      <c r="M57" s="81">
        <v>5057</v>
      </c>
      <c r="N57" s="81">
        <v>682</v>
      </c>
      <c r="O57" s="81">
        <v>329</v>
      </c>
      <c r="Q57" s="30" t="s">
        <v>246</v>
      </c>
      <c r="R57" s="30">
        <v>835</v>
      </c>
      <c r="S57" s="30">
        <v>1379</v>
      </c>
      <c r="T57" s="30">
        <v>5405</v>
      </c>
      <c r="U57" s="30">
        <v>6225</v>
      </c>
      <c r="V57" s="30">
        <v>850</v>
      </c>
      <c r="W57" s="30">
        <v>309</v>
      </c>
    </row>
    <row r="58" spans="1:23" ht="16.5" customHeight="1">
      <c r="A58" s="30" t="s">
        <v>247</v>
      </c>
      <c r="B58" s="81">
        <v>1095</v>
      </c>
      <c r="C58" s="81">
        <v>1334</v>
      </c>
      <c r="D58" s="81">
        <v>4570</v>
      </c>
      <c r="E58" s="81">
        <v>4581</v>
      </c>
      <c r="F58" s="81">
        <v>1087</v>
      </c>
      <c r="G58" s="81">
        <v>318</v>
      </c>
      <c r="I58" s="30" t="s">
        <v>248</v>
      </c>
      <c r="J58" s="81">
        <v>1147</v>
      </c>
      <c r="K58" s="81">
        <v>1313</v>
      </c>
      <c r="L58" s="81">
        <v>5729</v>
      </c>
      <c r="M58" s="81">
        <v>6024</v>
      </c>
      <c r="N58" s="81">
        <v>1170</v>
      </c>
      <c r="O58" s="81">
        <v>313</v>
      </c>
      <c r="Q58" s="30" t="s">
        <v>249</v>
      </c>
      <c r="R58" s="30">
        <v>899</v>
      </c>
      <c r="S58" s="30">
        <v>1399</v>
      </c>
      <c r="T58" s="30">
        <v>5614</v>
      </c>
      <c r="U58" s="30">
        <v>6490</v>
      </c>
      <c r="V58" s="30">
        <v>1046</v>
      </c>
      <c r="W58" s="30">
        <v>323</v>
      </c>
    </row>
    <row r="59" spans="1:23" ht="16.5" customHeight="1">
      <c r="A59" s="30" t="s">
        <v>250</v>
      </c>
      <c r="B59" s="30">
        <f aca="true" t="shared" si="9" ref="B59:G59">SUM(B47:B58)</f>
        <v>11841</v>
      </c>
      <c r="C59" s="30">
        <f t="shared" si="9"/>
        <v>15470</v>
      </c>
      <c r="D59" s="30">
        <f t="shared" si="9"/>
        <v>70844</v>
      </c>
      <c r="E59" s="30">
        <f t="shared" si="9"/>
        <v>70140</v>
      </c>
      <c r="F59" s="30">
        <f t="shared" si="9"/>
        <v>10377</v>
      </c>
      <c r="G59" s="30">
        <f t="shared" si="9"/>
        <v>4035</v>
      </c>
      <c r="I59" s="30" t="s">
        <v>251</v>
      </c>
      <c r="J59" s="30">
        <f aca="true" t="shared" si="10" ref="J59:O59">SUM(J47:J58)</f>
        <v>10783</v>
      </c>
      <c r="K59" s="30">
        <f t="shared" si="10"/>
        <v>15327</v>
      </c>
      <c r="L59" s="30">
        <f t="shared" si="10"/>
        <v>68800</v>
      </c>
      <c r="M59" s="30">
        <f t="shared" si="10"/>
        <v>70245</v>
      </c>
      <c r="N59" s="30">
        <f t="shared" si="10"/>
        <v>9422</v>
      </c>
      <c r="O59" s="30">
        <f t="shared" si="10"/>
        <v>3939</v>
      </c>
      <c r="Q59" s="30" t="s">
        <v>252</v>
      </c>
      <c r="R59" s="30">
        <f aca="true" t="shared" si="11" ref="R59:W59">SUM(R47:R58)</f>
        <v>9644</v>
      </c>
      <c r="S59" s="30">
        <f t="shared" si="11"/>
        <v>15929</v>
      </c>
      <c r="T59" s="30">
        <f t="shared" si="11"/>
        <v>67905</v>
      </c>
      <c r="U59" s="30">
        <f t="shared" si="11"/>
        <v>74478</v>
      </c>
      <c r="V59" s="30">
        <f t="shared" si="11"/>
        <v>8934</v>
      </c>
      <c r="W59" s="30">
        <f t="shared" si="11"/>
        <v>3567</v>
      </c>
    </row>
    <row r="60" ht="16.5" customHeight="1">
      <c r="U60" s="76"/>
    </row>
    <row r="61" spans="1:23" ht="16.5" customHeight="1">
      <c r="A61" s="29">
        <f>Q46+1</f>
        <v>111</v>
      </c>
      <c r="B61" s="30" t="s">
        <v>253</v>
      </c>
      <c r="C61" s="30" t="s">
        <v>254</v>
      </c>
      <c r="D61" s="30" t="s">
        <v>255</v>
      </c>
      <c r="E61" s="30" t="s">
        <v>256</v>
      </c>
      <c r="F61" s="30" t="s">
        <v>257</v>
      </c>
      <c r="G61" s="30" t="s">
        <v>258</v>
      </c>
      <c r="I61" s="29">
        <f>A61+1</f>
        <v>112</v>
      </c>
      <c r="J61" s="30" t="s">
        <v>259</v>
      </c>
      <c r="K61" s="30" t="s">
        <v>260</v>
      </c>
      <c r="L61" s="30" t="s">
        <v>261</v>
      </c>
      <c r="M61" s="30" t="s">
        <v>262</v>
      </c>
      <c r="N61" s="30" t="s">
        <v>263</v>
      </c>
      <c r="O61" s="30" t="s">
        <v>264</v>
      </c>
      <c r="Q61" s="29">
        <f>I61+1</f>
        <v>113</v>
      </c>
      <c r="R61" s="30" t="s">
        <v>265</v>
      </c>
      <c r="S61" s="30" t="s">
        <v>266</v>
      </c>
      <c r="T61" s="30" t="s">
        <v>267</v>
      </c>
      <c r="U61" s="30" t="s">
        <v>268</v>
      </c>
      <c r="V61" s="30" t="s">
        <v>269</v>
      </c>
      <c r="W61" s="30" t="s">
        <v>270</v>
      </c>
    </row>
    <row r="62" spans="1:23" ht="16.5" customHeight="1">
      <c r="A62" s="30" t="s">
        <v>271</v>
      </c>
      <c r="B62" s="30">
        <v>811</v>
      </c>
      <c r="C62" s="30">
        <v>1403</v>
      </c>
      <c r="D62" s="30">
        <v>5968</v>
      </c>
      <c r="E62" s="30">
        <v>7056</v>
      </c>
      <c r="F62" s="30">
        <v>865</v>
      </c>
      <c r="G62" s="30">
        <v>298</v>
      </c>
      <c r="I62" s="30" t="s">
        <v>272</v>
      </c>
      <c r="J62" s="30"/>
      <c r="K62" s="30"/>
      <c r="L62" s="30"/>
      <c r="M62" s="30"/>
      <c r="N62" s="30"/>
      <c r="O62" s="30"/>
      <c r="Q62" s="30" t="s">
        <v>273</v>
      </c>
      <c r="R62" s="30"/>
      <c r="S62" s="30"/>
      <c r="T62" s="30"/>
      <c r="U62" s="30"/>
      <c r="V62" s="30"/>
      <c r="W62" s="30"/>
    </row>
    <row r="63" spans="1:23" ht="16.5" customHeight="1">
      <c r="A63" s="30" t="s">
        <v>274</v>
      </c>
      <c r="B63" s="30">
        <v>617</v>
      </c>
      <c r="C63" s="30">
        <v>1318</v>
      </c>
      <c r="D63" s="30">
        <v>4752</v>
      </c>
      <c r="E63" s="30">
        <v>5780</v>
      </c>
      <c r="F63" s="30">
        <v>756</v>
      </c>
      <c r="G63" s="30">
        <v>272</v>
      </c>
      <c r="I63" s="30" t="s">
        <v>275</v>
      </c>
      <c r="J63" s="30"/>
      <c r="K63" s="30"/>
      <c r="L63" s="30"/>
      <c r="M63" s="30"/>
      <c r="N63" s="30"/>
      <c r="O63" s="30"/>
      <c r="Q63" s="30" t="s">
        <v>276</v>
      </c>
      <c r="R63" s="30"/>
      <c r="S63" s="30"/>
      <c r="T63" s="30"/>
      <c r="U63" s="30"/>
      <c r="V63" s="30"/>
      <c r="W63" s="30"/>
    </row>
    <row r="64" spans="1:23" ht="16.5" customHeight="1">
      <c r="A64" s="30" t="s">
        <v>277</v>
      </c>
      <c r="B64" s="30">
        <v>861</v>
      </c>
      <c r="C64" s="30">
        <v>1590</v>
      </c>
      <c r="D64" s="30">
        <v>7701</v>
      </c>
      <c r="E64" s="30">
        <v>10173</v>
      </c>
      <c r="F64" s="30">
        <v>841</v>
      </c>
      <c r="G64" s="30">
        <v>362</v>
      </c>
      <c r="I64" s="30" t="s">
        <v>278</v>
      </c>
      <c r="J64" s="30"/>
      <c r="K64" s="30"/>
      <c r="L64" s="30"/>
      <c r="M64" s="30"/>
      <c r="N64" s="30"/>
      <c r="O64" s="30"/>
      <c r="Q64" s="30" t="s">
        <v>279</v>
      </c>
      <c r="R64" s="30"/>
      <c r="S64" s="30"/>
      <c r="T64" s="30"/>
      <c r="U64" s="30"/>
      <c r="V64" s="30"/>
      <c r="W64" s="30"/>
    </row>
    <row r="65" spans="1:23" ht="16.5" customHeight="1">
      <c r="A65" s="30" t="s">
        <v>280</v>
      </c>
      <c r="B65" s="30">
        <v>768</v>
      </c>
      <c r="C65" s="30">
        <v>1252</v>
      </c>
      <c r="D65" s="30">
        <v>6142</v>
      </c>
      <c r="E65" s="30">
        <v>8678</v>
      </c>
      <c r="F65" s="30">
        <v>505</v>
      </c>
      <c r="G65" s="30">
        <v>294</v>
      </c>
      <c r="I65" s="30" t="s">
        <v>281</v>
      </c>
      <c r="J65" s="30"/>
      <c r="K65" s="30"/>
      <c r="L65" s="30"/>
      <c r="M65" s="30"/>
      <c r="N65" s="30"/>
      <c r="O65" s="30"/>
      <c r="Q65" s="30" t="s">
        <v>282</v>
      </c>
      <c r="R65" s="30"/>
      <c r="S65" s="30"/>
      <c r="T65" s="30"/>
      <c r="U65" s="30"/>
      <c r="V65" s="30"/>
      <c r="W65" s="30"/>
    </row>
    <row r="66" spans="1:23" ht="16.5" customHeight="1">
      <c r="A66" s="30" t="s">
        <v>283</v>
      </c>
      <c r="B66" s="30">
        <v>617</v>
      </c>
      <c r="C66" s="30">
        <v>1448</v>
      </c>
      <c r="D66" s="30">
        <v>5853</v>
      </c>
      <c r="E66" s="30">
        <v>5968</v>
      </c>
      <c r="F66" s="30">
        <v>1204</v>
      </c>
      <c r="G66" s="30">
        <v>314</v>
      </c>
      <c r="I66" s="30" t="s">
        <v>284</v>
      </c>
      <c r="J66" s="30"/>
      <c r="K66" s="30"/>
      <c r="L66" s="30"/>
      <c r="M66" s="30"/>
      <c r="N66" s="30"/>
      <c r="O66" s="30"/>
      <c r="Q66" s="30" t="s">
        <v>285</v>
      </c>
      <c r="R66" s="30"/>
      <c r="S66" s="30"/>
      <c r="T66" s="30"/>
      <c r="U66" s="30"/>
      <c r="V66" s="30"/>
      <c r="W66" s="30"/>
    </row>
    <row r="67" spans="1:23" ht="16.5" customHeight="1">
      <c r="A67" s="30" t="s">
        <v>286</v>
      </c>
      <c r="B67" s="30"/>
      <c r="C67" s="30"/>
      <c r="D67" s="30"/>
      <c r="E67" s="30"/>
      <c r="F67" s="30"/>
      <c r="G67" s="30"/>
      <c r="I67" s="30" t="s">
        <v>287</v>
      </c>
      <c r="J67" s="30"/>
      <c r="K67" s="30"/>
      <c r="L67" s="30"/>
      <c r="M67" s="30"/>
      <c r="N67" s="30"/>
      <c r="O67" s="30"/>
      <c r="Q67" s="30" t="s">
        <v>288</v>
      </c>
      <c r="R67" s="30"/>
      <c r="S67" s="30"/>
      <c r="T67" s="30"/>
      <c r="U67" s="30"/>
      <c r="V67" s="30"/>
      <c r="W67" s="30"/>
    </row>
    <row r="68" spans="1:23" ht="16.5" customHeight="1">
      <c r="A68" s="30" t="s">
        <v>289</v>
      </c>
      <c r="B68" s="30"/>
      <c r="C68" s="30"/>
      <c r="D68" s="30"/>
      <c r="E68" s="30"/>
      <c r="F68" s="30"/>
      <c r="G68" s="30"/>
      <c r="I68" s="30" t="s">
        <v>290</v>
      </c>
      <c r="J68" s="30"/>
      <c r="K68" s="30"/>
      <c r="L68" s="30"/>
      <c r="M68" s="30"/>
      <c r="N68" s="30"/>
      <c r="O68" s="30"/>
      <c r="Q68" s="30" t="s">
        <v>291</v>
      </c>
      <c r="R68" s="30"/>
      <c r="S68" s="30"/>
      <c r="T68" s="30"/>
      <c r="U68" s="30"/>
      <c r="V68" s="30"/>
      <c r="W68" s="30"/>
    </row>
    <row r="69" spans="1:23" ht="16.5" customHeight="1">
      <c r="A69" s="30" t="s">
        <v>292</v>
      </c>
      <c r="B69" s="30"/>
      <c r="C69" s="30"/>
      <c r="D69" s="30"/>
      <c r="E69" s="30"/>
      <c r="F69" s="30"/>
      <c r="G69" s="30"/>
      <c r="I69" s="30" t="s">
        <v>293</v>
      </c>
      <c r="J69" s="30"/>
      <c r="K69" s="30"/>
      <c r="L69" s="30"/>
      <c r="M69" s="30"/>
      <c r="N69" s="30"/>
      <c r="O69" s="30"/>
      <c r="Q69" s="30" t="s">
        <v>294</v>
      </c>
      <c r="R69" s="30"/>
      <c r="S69" s="30"/>
      <c r="T69" s="30"/>
      <c r="U69" s="30"/>
      <c r="V69" s="30"/>
      <c r="W69" s="30"/>
    </row>
    <row r="70" spans="1:23" ht="16.5" customHeight="1">
      <c r="A70" s="30" t="s">
        <v>295</v>
      </c>
      <c r="B70" s="30"/>
      <c r="C70" s="30"/>
      <c r="D70" s="30"/>
      <c r="E70" s="30"/>
      <c r="F70" s="30"/>
      <c r="G70" s="30"/>
      <c r="I70" s="30" t="s">
        <v>296</v>
      </c>
      <c r="J70" s="30"/>
      <c r="K70" s="30"/>
      <c r="L70" s="30"/>
      <c r="M70" s="30"/>
      <c r="N70" s="30"/>
      <c r="O70" s="30"/>
      <c r="Q70" s="30" t="s">
        <v>297</v>
      </c>
      <c r="R70" s="30"/>
      <c r="S70" s="30"/>
      <c r="T70" s="30"/>
      <c r="U70" s="30"/>
      <c r="V70" s="30"/>
      <c r="W70" s="30"/>
    </row>
    <row r="71" spans="1:23" ht="16.5" customHeight="1">
      <c r="A71" s="30" t="s">
        <v>298</v>
      </c>
      <c r="B71" s="30"/>
      <c r="C71" s="30"/>
      <c r="D71" s="30"/>
      <c r="E71" s="30"/>
      <c r="F71" s="30"/>
      <c r="G71" s="30"/>
      <c r="I71" s="30" t="s">
        <v>299</v>
      </c>
      <c r="J71" s="30"/>
      <c r="K71" s="30"/>
      <c r="L71" s="30"/>
      <c r="M71" s="30"/>
      <c r="N71" s="30"/>
      <c r="O71" s="30"/>
      <c r="Q71" s="30" t="s">
        <v>300</v>
      </c>
      <c r="R71" s="30"/>
      <c r="S71" s="30"/>
      <c r="T71" s="30"/>
      <c r="U71" s="30"/>
      <c r="V71" s="30"/>
      <c r="W71" s="30"/>
    </row>
    <row r="72" spans="1:23" ht="16.5" customHeight="1">
      <c r="A72" s="30" t="s">
        <v>301</v>
      </c>
      <c r="B72" s="30"/>
      <c r="C72" s="30"/>
      <c r="D72" s="30"/>
      <c r="E72" s="30"/>
      <c r="F72" s="30"/>
      <c r="G72" s="30"/>
      <c r="I72" s="30" t="s">
        <v>302</v>
      </c>
      <c r="J72" s="30"/>
      <c r="K72" s="30"/>
      <c r="L72" s="30"/>
      <c r="M72" s="30"/>
      <c r="N72" s="30"/>
      <c r="O72" s="30"/>
      <c r="Q72" s="30" t="s">
        <v>303</v>
      </c>
      <c r="R72" s="30"/>
      <c r="S72" s="30"/>
      <c r="T72" s="30"/>
      <c r="U72" s="30"/>
      <c r="V72" s="30"/>
      <c r="W72" s="30"/>
    </row>
    <row r="73" spans="1:23" ht="16.5" customHeight="1">
      <c r="A73" s="30" t="s">
        <v>304</v>
      </c>
      <c r="B73" s="30"/>
      <c r="C73" s="30"/>
      <c r="D73" s="30"/>
      <c r="E73" s="69"/>
      <c r="F73" s="30"/>
      <c r="G73" s="30"/>
      <c r="I73" s="30" t="s">
        <v>305</v>
      </c>
      <c r="J73" s="30"/>
      <c r="K73" s="30"/>
      <c r="L73" s="30"/>
      <c r="M73" s="69"/>
      <c r="N73" s="30"/>
      <c r="O73" s="30"/>
      <c r="Q73" s="30" t="s">
        <v>306</v>
      </c>
      <c r="R73" s="30"/>
      <c r="S73" s="30"/>
      <c r="T73" s="30"/>
      <c r="U73" s="69"/>
      <c r="V73" s="30"/>
      <c r="W73" s="30"/>
    </row>
    <row r="74" spans="1:23" ht="16.5" customHeight="1">
      <c r="A74" s="30" t="s">
        <v>307</v>
      </c>
      <c r="B74" s="30">
        <f aca="true" t="shared" si="12" ref="B74:G74">SUM(B62:B73)</f>
        <v>3674</v>
      </c>
      <c r="C74" s="30">
        <f t="shared" si="12"/>
        <v>7011</v>
      </c>
      <c r="D74" s="30">
        <f t="shared" si="12"/>
        <v>30416</v>
      </c>
      <c r="E74" s="30">
        <f t="shared" si="12"/>
        <v>37655</v>
      </c>
      <c r="F74" s="30">
        <f t="shared" si="12"/>
        <v>4171</v>
      </c>
      <c r="G74" s="30">
        <f t="shared" si="12"/>
        <v>1540</v>
      </c>
      <c r="I74" s="30" t="s">
        <v>308</v>
      </c>
      <c r="J74" s="30">
        <f aca="true" t="shared" si="13" ref="J74:O74">SUM(J62:J73)</f>
        <v>0</v>
      </c>
      <c r="K74" s="30">
        <f t="shared" si="13"/>
        <v>0</v>
      </c>
      <c r="L74" s="30">
        <f t="shared" si="13"/>
        <v>0</v>
      </c>
      <c r="M74" s="30">
        <f t="shared" si="13"/>
        <v>0</v>
      </c>
      <c r="N74" s="30">
        <f t="shared" si="13"/>
        <v>0</v>
      </c>
      <c r="O74" s="30">
        <f t="shared" si="13"/>
        <v>0</v>
      </c>
      <c r="Q74" s="30" t="s">
        <v>309</v>
      </c>
      <c r="R74" s="30">
        <f aca="true" t="shared" si="14" ref="R74:W74">SUM(R62:R73)</f>
        <v>0</v>
      </c>
      <c r="S74" s="30">
        <f t="shared" si="14"/>
        <v>0</v>
      </c>
      <c r="T74" s="30">
        <f t="shared" si="14"/>
        <v>0</v>
      </c>
      <c r="U74" s="30">
        <f t="shared" si="14"/>
        <v>0</v>
      </c>
      <c r="V74" s="30">
        <f t="shared" si="14"/>
        <v>0</v>
      </c>
      <c r="W74" s="30">
        <f t="shared" si="14"/>
        <v>0</v>
      </c>
    </row>
    <row r="75" spans="5:21" ht="16.5" customHeight="1">
      <c r="E75" s="76"/>
      <c r="M75" s="76"/>
      <c r="U75" s="76"/>
    </row>
    <row r="76" spans="1:23" ht="16.5" customHeight="1">
      <c r="A76" s="29">
        <f>Q61+1</f>
        <v>114</v>
      </c>
      <c r="B76" s="30" t="s">
        <v>310</v>
      </c>
      <c r="C76" s="30" t="s">
        <v>311</v>
      </c>
      <c r="D76" s="30" t="s">
        <v>312</v>
      </c>
      <c r="E76" s="30" t="s">
        <v>313</v>
      </c>
      <c r="F76" s="30" t="s">
        <v>314</v>
      </c>
      <c r="G76" s="30" t="s">
        <v>315</v>
      </c>
      <c r="I76" s="29">
        <f>A76+1</f>
        <v>115</v>
      </c>
      <c r="J76" s="30" t="s">
        <v>316</v>
      </c>
      <c r="K76" s="30" t="s">
        <v>317</v>
      </c>
      <c r="L76" s="30" t="s">
        <v>318</v>
      </c>
      <c r="M76" s="30" t="s">
        <v>319</v>
      </c>
      <c r="N76" s="30" t="s">
        <v>320</v>
      </c>
      <c r="O76" s="30" t="s">
        <v>321</v>
      </c>
      <c r="Q76" s="29">
        <f>I76+1</f>
        <v>116</v>
      </c>
      <c r="R76" s="30" t="s">
        <v>322</v>
      </c>
      <c r="S76" s="30" t="s">
        <v>323</v>
      </c>
      <c r="T76" s="30" t="s">
        <v>324</v>
      </c>
      <c r="U76" s="30" t="s">
        <v>325</v>
      </c>
      <c r="V76" s="30" t="s">
        <v>326</v>
      </c>
      <c r="W76" s="30" t="s">
        <v>327</v>
      </c>
    </row>
    <row r="77" spans="1:23" ht="16.5" customHeight="1">
      <c r="A77" s="30" t="s">
        <v>328</v>
      </c>
      <c r="B77" s="30"/>
      <c r="C77" s="30"/>
      <c r="D77" s="30"/>
      <c r="E77" s="30"/>
      <c r="F77" s="30"/>
      <c r="G77" s="30"/>
      <c r="I77" s="30" t="s">
        <v>329</v>
      </c>
      <c r="J77" s="30"/>
      <c r="K77" s="30"/>
      <c r="L77" s="30"/>
      <c r="M77" s="30"/>
      <c r="N77" s="30"/>
      <c r="O77" s="30"/>
      <c r="Q77" s="30" t="s">
        <v>330</v>
      </c>
      <c r="R77" s="30"/>
      <c r="S77" s="30"/>
      <c r="T77" s="30"/>
      <c r="U77" s="30"/>
      <c r="V77" s="30"/>
      <c r="W77" s="30"/>
    </row>
    <row r="78" spans="1:23" ht="16.5" customHeight="1">
      <c r="A78" s="30" t="s">
        <v>331</v>
      </c>
      <c r="B78" s="30"/>
      <c r="C78" s="30"/>
      <c r="D78" s="30"/>
      <c r="E78" s="30"/>
      <c r="F78" s="30"/>
      <c r="G78" s="30"/>
      <c r="I78" s="30" t="s">
        <v>332</v>
      </c>
      <c r="J78" s="30"/>
      <c r="K78" s="30"/>
      <c r="L78" s="30"/>
      <c r="M78" s="30"/>
      <c r="N78" s="30"/>
      <c r="O78" s="30"/>
      <c r="Q78" s="30" t="s">
        <v>333</v>
      </c>
      <c r="R78" s="30"/>
      <c r="S78" s="30"/>
      <c r="T78" s="30"/>
      <c r="U78" s="30"/>
      <c r="V78" s="30"/>
      <c r="W78" s="30"/>
    </row>
    <row r="79" spans="1:23" ht="16.5" customHeight="1">
      <c r="A79" s="30" t="s">
        <v>334</v>
      </c>
      <c r="B79" s="30"/>
      <c r="C79" s="30"/>
      <c r="D79" s="30"/>
      <c r="E79" s="30"/>
      <c r="F79" s="30"/>
      <c r="G79" s="30"/>
      <c r="I79" s="30" t="s">
        <v>335</v>
      </c>
      <c r="J79" s="30"/>
      <c r="K79" s="30"/>
      <c r="L79" s="30"/>
      <c r="M79" s="30"/>
      <c r="N79" s="30"/>
      <c r="O79" s="30"/>
      <c r="Q79" s="30" t="s">
        <v>336</v>
      </c>
      <c r="R79" s="30"/>
      <c r="S79" s="30"/>
      <c r="T79" s="30"/>
      <c r="U79" s="30"/>
      <c r="V79" s="30"/>
      <c r="W79" s="30"/>
    </row>
    <row r="80" spans="1:23" ht="16.5" customHeight="1">
      <c r="A80" s="30" t="s">
        <v>337</v>
      </c>
      <c r="B80" s="30"/>
      <c r="C80" s="30"/>
      <c r="D80" s="30"/>
      <c r="E80" s="30"/>
      <c r="F80" s="30"/>
      <c r="G80" s="30"/>
      <c r="I80" s="30" t="s">
        <v>338</v>
      </c>
      <c r="J80" s="30"/>
      <c r="K80" s="30"/>
      <c r="L80" s="30"/>
      <c r="M80" s="30"/>
      <c r="N80" s="30"/>
      <c r="O80" s="30"/>
      <c r="Q80" s="30" t="s">
        <v>339</v>
      </c>
      <c r="R80" s="30"/>
      <c r="S80" s="30"/>
      <c r="T80" s="30"/>
      <c r="U80" s="30"/>
      <c r="V80" s="30"/>
      <c r="W80" s="30"/>
    </row>
    <row r="81" spans="1:23" ht="16.5" customHeight="1">
      <c r="A81" s="30" t="s">
        <v>340</v>
      </c>
      <c r="B81" s="30"/>
      <c r="C81" s="30"/>
      <c r="D81" s="30"/>
      <c r="E81" s="30"/>
      <c r="F81" s="30"/>
      <c r="G81" s="30"/>
      <c r="I81" s="30" t="s">
        <v>341</v>
      </c>
      <c r="J81" s="30"/>
      <c r="K81" s="30"/>
      <c r="L81" s="30"/>
      <c r="M81" s="30"/>
      <c r="N81" s="30"/>
      <c r="O81" s="30"/>
      <c r="Q81" s="30" t="s">
        <v>342</v>
      </c>
      <c r="R81" s="30"/>
      <c r="S81" s="30"/>
      <c r="T81" s="30"/>
      <c r="U81" s="30"/>
      <c r="V81" s="30"/>
      <c r="W81" s="30"/>
    </row>
    <row r="82" spans="1:23" ht="16.5" customHeight="1">
      <c r="A82" s="30" t="s">
        <v>343</v>
      </c>
      <c r="B82" s="30"/>
      <c r="C82" s="30"/>
      <c r="D82" s="30"/>
      <c r="E82" s="30"/>
      <c r="F82" s="30"/>
      <c r="G82" s="30"/>
      <c r="I82" s="30" t="s">
        <v>344</v>
      </c>
      <c r="J82" s="30"/>
      <c r="K82" s="30"/>
      <c r="L82" s="30"/>
      <c r="M82" s="30"/>
      <c r="N82" s="30"/>
      <c r="O82" s="30"/>
      <c r="Q82" s="30" t="s">
        <v>345</v>
      </c>
      <c r="R82" s="30"/>
      <c r="S82" s="30"/>
      <c r="T82" s="30"/>
      <c r="U82" s="30"/>
      <c r="V82" s="30"/>
      <c r="W82" s="30"/>
    </row>
    <row r="83" spans="1:23" ht="16.5" customHeight="1">
      <c r="A83" s="30" t="s">
        <v>346</v>
      </c>
      <c r="B83" s="30"/>
      <c r="C83" s="30"/>
      <c r="D83" s="30"/>
      <c r="E83" s="30"/>
      <c r="F83" s="30"/>
      <c r="G83" s="30"/>
      <c r="I83" s="30" t="s">
        <v>347</v>
      </c>
      <c r="J83" s="30"/>
      <c r="K83" s="30"/>
      <c r="L83" s="30"/>
      <c r="M83" s="30"/>
      <c r="N83" s="30"/>
      <c r="O83" s="30"/>
      <c r="Q83" s="30" t="s">
        <v>348</v>
      </c>
      <c r="R83" s="30"/>
      <c r="S83" s="30"/>
      <c r="T83" s="30"/>
      <c r="U83" s="30"/>
      <c r="V83" s="30"/>
      <c r="W83" s="30"/>
    </row>
    <row r="84" spans="1:23" ht="16.5" customHeight="1">
      <c r="A84" s="30" t="s">
        <v>349</v>
      </c>
      <c r="B84" s="30"/>
      <c r="C84" s="30"/>
      <c r="D84" s="30"/>
      <c r="E84" s="30"/>
      <c r="F84" s="30"/>
      <c r="G84" s="30"/>
      <c r="I84" s="30" t="s">
        <v>350</v>
      </c>
      <c r="J84" s="30"/>
      <c r="K84" s="30"/>
      <c r="L84" s="30"/>
      <c r="M84" s="30"/>
      <c r="N84" s="30"/>
      <c r="O84" s="30"/>
      <c r="Q84" s="30" t="s">
        <v>351</v>
      </c>
      <c r="R84" s="30"/>
      <c r="S84" s="30"/>
      <c r="T84" s="30"/>
      <c r="U84" s="30"/>
      <c r="V84" s="30"/>
      <c r="W84" s="30"/>
    </row>
    <row r="85" spans="1:23" ht="16.5" customHeight="1">
      <c r="A85" s="30" t="s">
        <v>352</v>
      </c>
      <c r="B85" s="30"/>
      <c r="C85" s="30"/>
      <c r="D85" s="30"/>
      <c r="E85" s="30"/>
      <c r="F85" s="30"/>
      <c r="G85" s="30"/>
      <c r="I85" s="30" t="s">
        <v>353</v>
      </c>
      <c r="J85" s="30"/>
      <c r="K85" s="30"/>
      <c r="L85" s="30"/>
      <c r="M85" s="30"/>
      <c r="N85" s="30"/>
      <c r="O85" s="30"/>
      <c r="Q85" s="30" t="s">
        <v>354</v>
      </c>
      <c r="R85" s="30"/>
      <c r="S85" s="30"/>
      <c r="T85" s="30"/>
      <c r="U85" s="30"/>
      <c r="V85" s="30"/>
      <c r="W85" s="30"/>
    </row>
    <row r="86" spans="1:23" ht="16.5" customHeight="1">
      <c r="A86" s="30" t="s">
        <v>355</v>
      </c>
      <c r="B86" s="30"/>
      <c r="C86" s="30"/>
      <c r="D86" s="30"/>
      <c r="E86" s="30"/>
      <c r="F86" s="30"/>
      <c r="G86" s="30"/>
      <c r="I86" s="30" t="s">
        <v>356</v>
      </c>
      <c r="J86" s="30"/>
      <c r="K86" s="30"/>
      <c r="L86" s="30"/>
      <c r="M86" s="30"/>
      <c r="N86" s="30"/>
      <c r="O86" s="30"/>
      <c r="Q86" s="30" t="s">
        <v>357</v>
      </c>
      <c r="R86" s="30"/>
      <c r="S86" s="30"/>
      <c r="T86" s="30"/>
      <c r="U86" s="30"/>
      <c r="V86" s="30"/>
      <c r="W86" s="30"/>
    </row>
    <row r="87" spans="1:23" ht="16.5" customHeight="1">
      <c r="A87" s="30" t="s">
        <v>358</v>
      </c>
      <c r="B87" s="30"/>
      <c r="C87" s="30"/>
      <c r="D87" s="30"/>
      <c r="E87" s="30"/>
      <c r="F87" s="30"/>
      <c r="G87" s="30"/>
      <c r="I87" s="30" t="s">
        <v>359</v>
      </c>
      <c r="J87" s="30"/>
      <c r="K87" s="30"/>
      <c r="L87" s="30"/>
      <c r="M87" s="30"/>
      <c r="N87" s="30"/>
      <c r="O87" s="30"/>
      <c r="Q87" s="30" t="s">
        <v>360</v>
      </c>
      <c r="R87" s="30"/>
      <c r="S87" s="30"/>
      <c r="T87" s="30"/>
      <c r="U87" s="30"/>
      <c r="V87" s="30"/>
      <c r="W87" s="30"/>
    </row>
    <row r="88" spans="1:23" ht="16.5" customHeight="1">
      <c r="A88" s="30" t="s">
        <v>361</v>
      </c>
      <c r="B88" s="30"/>
      <c r="C88" s="30"/>
      <c r="D88" s="30"/>
      <c r="E88" s="69"/>
      <c r="F88" s="30"/>
      <c r="G88" s="30"/>
      <c r="I88" s="30" t="s">
        <v>362</v>
      </c>
      <c r="J88" s="30"/>
      <c r="K88" s="30"/>
      <c r="L88" s="30"/>
      <c r="M88" s="69"/>
      <c r="N88" s="30"/>
      <c r="O88" s="30"/>
      <c r="Q88" s="30" t="s">
        <v>363</v>
      </c>
      <c r="R88" s="30"/>
      <c r="S88" s="30"/>
      <c r="T88" s="30"/>
      <c r="U88" s="69"/>
      <c r="V88" s="30"/>
      <c r="W88" s="30"/>
    </row>
    <row r="89" spans="1:23" ht="16.5" customHeight="1">
      <c r="A89" s="30" t="s">
        <v>364</v>
      </c>
      <c r="B89" s="30">
        <f aca="true" t="shared" si="15" ref="B89:G89">SUM(B77:B88)</f>
        <v>0</v>
      </c>
      <c r="C89" s="30">
        <f t="shared" si="15"/>
        <v>0</v>
      </c>
      <c r="D89" s="30">
        <f t="shared" si="15"/>
        <v>0</v>
      </c>
      <c r="E89" s="30">
        <f t="shared" si="15"/>
        <v>0</v>
      </c>
      <c r="F89" s="30">
        <f t="shared" si="15"/>
        <v>0</v>
      </c>
      <c r="G89" s="30">
        <f t="shared" si="15"/>
        <v>0</v>
      </c>
      <c r="I89" s="30" t="s">
        <v>365</v>
      </c>
      <c r="J89" s="30">
        <f aca="true" t="shared" si="16" ref="J89:O89">SUM(J77:J88)</f>
        <v>0</v>
      </c>
      <c r="K89" s="30">
        <f t="shared" si="16"/>
        <v>0</v>
      </c>
      <c r="L89" s="30">
        <f t="shared" si="16"/>
        <v>0</v>
      </c>
      <c r="M89" s="30">
        <f t="shared" si="16"/>
        <v>0</v>
      </c>
      <c r="N89" s="30">
        <f t="shared" si="16"/>
        <v>0</v>
      </c>
      <c r="O89" s="30">
        <f t="shared" si="16"/>
        <v>0</v>
      </c>
      <c r="Q89" s="30" t="s">
        <v>366</v>
      </c>
      <c r="R89" s="30">
        <f aca="true" t="shared" si="17" ref="R89:W89">SUM(R77:R88)</f>
        <v>0</v>
      </c>
      <c r="S89" s="30">
        <f t="shared" si="17"/>
        <v>0</v>
      </c>
      <c r="T89" s="30">
        <f t="shared" si="17"/>
        <v>0</v>
      </c>
      <c r="U89" s="30">
        <f t="shared" si="17"/>
        <v>0</v>
      </c>
      <c r="V89" s="30">
        <f t="shared" si="17"/>
        <v>0</v>
      </c>
      <c r="W89" s="30">
        <f t="shared" si="17"/>
        <v>0</v>
      </c>
    </row>
    <row r="90" spans="5:21" ht="16.5" customHeight="1">
      <c r="E90" s="76"/>
      <c r="M90" s="76"/>
      <c r="U90" s="76"/>
    </row>
    <row r="91" spans="1:23" ht="16.5" customHeight="1">
      <c r="A91" s="29">
        <f>Q76+1</f>
        <v>117</v>
      </c>
      <c r="B91" s="30" t="s">
        <v>367</v>
      </c>
      <c r="C91" s="30" t="s">
        <v>368</v>
      </c>
      <c r="D91" s="30" t="s">
        <v>369</v>
      </c>
      <c r="E91" s="30" t="s">
        <v>370</v>
      </c>
      <c r="F91" s="30" t="s">
        <v>371</v>
      </c>
      <c r="G91" s="30" t="s">
        <v>372</v>
      </c>
      <c r="I91" s="29">
        <f>A91+1</f>
        <v>118</v>
      </c>
      <c r="J91" s="30" t="s">
        <v>373</v>
      </c>
      <c r="K91" s="30" t="s">
        <v>374</v>
      </c>
      <c r="L91" s="30" t="s">
        <v>375</v>
      </c>
      <c r="M91" s="30" t="s">
        <v>376</v>
      </c>
      <c r="N91" s="30" t="s">
        <v>377</v>
      </c>
      <c r="O91" s="30" t="s">
        <v>378</v>
      </c>
      <c r="Q91" s="29">
        <f>I91+1</f>
        <v>119</v>
      </c>
      <c r="R91" s="30" t="s">
        <v>379</v>
      </c>
      <c r="S91" s="30" t="s">
        <v>380</v>
      </c>
      <c r="T91" s="30" t="s">
        <v>381</v>
      </c>
      <c r="U91" s="30" t="s">
        <v>382</v>
      </c>
      <c r="V91" s="30" t="s">
        <v>383</v>
      </c>
      <c r="W91" s="30" t="s">
        <v>384</v>
      </c>
    </row>
    <row r="92" spans="1:23" ht="16.5" customHeight="1">
      <c r="A92" s="30" t="s">
        <v>385</v>
      </c>
      <c r="B92" s="30"/>
      <c r="C92" s="30"/>
      <c r="D92" s="30"/>
      <c r="E92" s="30"/>
      <c r="F92" s="30"/>
      <c r="G92" s="30"/>
      <c r="I92" s="30" t="s">
        <v>386</v>
      </c>
      <c r="J92" s="30"/>
      <c r="K92" s="30"/>
      <c r="L92" s="30"/>
      <c r="M92" s="30"/>
      <c r="N92" s="30"/>
      <c r="O92" s="30"/>
      <c r="Q92" s="30" t="s">
        <v>387</v>
      </c>
      <c r="R92" s="30"/>
      <c r="S92" s="30"/>
      <c r="T92" s="30"/>
      <c r="U92" s="30"/>
      <c r="V92" s="30"/>
      <c r="W92" s="30"/>
    </row>
    <row r="93" spans="1:23" ht="16.5" customHeight="1">
      <c r="A93" s="30" t="s">
        <v>388</v>
      </c>
      <c r="B93" s="30"/>
      <c r="C93" s="30"/>
      <c r="D93" s="30"/>
      <c r="E93" s="30"/>
      <c r="F93" s="30"/>
      <c r="G93" s="30"/>
      <c r="I93" s="30" t="s">
        <v>389</v>
      </c>
      <c r="J93" s="30"/>
      <c r="K93" s="30"/>
      <c r="L93" s="30"/>
      <c r="M93" s="30"/>
      <c r="N93" s="30"/>
      <c r="O93" s="30"/>
      <c r="Q93" s="30" t="s">
        <v>390</v>
      </c>
      <c r="R93" s="30"/>
      <c r="S93" s="30"/>
      <c r="T93" s="30"/>
      <c r="U93" s="30"/>
      <c r="V93" s="30"/>
      <c r="W93" s="30"/>
    </row>
    <row r="94" spans="1:23" ht="16.5" customHeight="1">
      <c r="A94" s="30" t="s">
        <v>391</v>
      </c>
      <c r="B94" s="30"/>
      <c r="C94" s="30"/>
      <c r="D94" s="30"/>
      <c r="E94" s="30"/>
      <c r="F94" s="30"/>
      <c r="G94" s="30"/>
      <c r="I94" s="30" t="s">
        <v>392</v>
      </c>
      <c r="J94" s="30"/>
      <c r="K94" s="30"/>
      <c r="L94" s="30"/>
      <c r="M94" s="30"/>
      <c r="N94" s="30"/>
      <c r="O94" s="30"/>
      <c r="Q94" s="30" t="s">
        <v>393</v>
      </c>
      <c r="R94" s="30"/>
      <c r="S94" s="30"/>
      <c r="T94" s="30"/>
      <c r="U94" s="30"/>
      <c r="V94" s="30"/>
      <c r="W94" s="30"/>
    </row>
    <row r="95" spans="1:23" ht="16.5" customHeight="1">
      <c r="A95" s="30" t="s">
        <v>394</v>
      </c>
      <c r="B95" s="30"/>
      <c r="C95" s="30"/>
      <c r="D95" s="30"/>
      <c r="E95" s="30"/>
      <c r="F95" s="30"/>
      <c r="G95" s="30"/>
      <c r="I95" s="30" t="s">
        <v>395</v>
      </c>
      <c r="J95" s="30"/>
      <c r="K95" s="30"/>
      <c r="L95" s="30"/>
      <c r="M95" s="30"/>
      <c r="N95" s="30"/>
      <c r="O95" s="30"/>
      <c r="Q95" s="30" t="s">
        <v>396</v>
      </c>
      <c r="R95" s="30"/>
      <c r="S95" s="30"/>
      <c r="T95" s="30"/>
      <c r="U95" s="30"/>
      <c r="V95" s="30"/>
      <c r="W95" s="30"/>
    </row>
    <row r="96" spans="1:23" ht="16.5" customHeight="1">
      <c r="A96" s="30" t="s">
        <v>397</v>
      </c>
      <c r="B96" s="30"/>
      <c r="C96" s="30"/>
      <c r="D96" s="30"/>
      <c r="E96" s="30"/>
      <c r="F96" s="30"/>
      <c r="G96" s="30"/>
      <c r="I96" s="30" t="s">
        <v>398</v>
      </c>
      <c r="J96" s="30"/>
      <c r="K96" s="30"/>
      <c r="L96" s="30"/>
      <c r="M96" s="30"/>
      <c r="N96" s="30"/>
      <c r="O96" s="30"/>
      <c r="Q96" s="30" t="s">
        <v>399</v>
      </c>
      <c r="R96" s="30"/>
      <c r="S96" s="30"/>
      <c r="T96" s="30"/>
      <c r="U96" s="30"/>
      <c r="V96" s="30"/>
      <c r="W96" s="30"/>
    </row>
    <row r="97" spans="1:23" ht="16.5" customHeight="1">
      <c r="A97" s="30" t="s">
        <v>400</v>
      </c>
      <c r="B97" s="30"/>
      <c r="C97" s="30"/>
      <c r="D97" s="30"/>
      <c r="E97" s="30"/>
      <c r="F97" s="30"/>
      <c r="G97" s="30"/>
      <c r="I97" s="30" t="s">
        <v>401</v>
      </c>
      <c r="J97" s="30"/>
      <c r="K97" s="30"/>
      <c r="L97" s="30"/>
      <c r="M97" s="30"/>
      <c r="N97" s="30"/>
      <c r="O97" s="30"/>
      <c r="Q97" s="30" t="s">
        <v>402</v>
      </c>
      <c r="R97" s="30"/>
      <c r="S97" s="30"/>
      <c r="T97" s="30"/>
      <c r="U97" s="30"/>
      <c r="V97" s="30"/>
      <c r="W97" s="30"/>
    </row>
    <row r="98" spans="1:23" ht="16.5" customHeight="1">
      <c r="A98" s="30" t="s">
        <v>403</v>
      </c>
      <c r="B98" s="30"/>
      <c r="C98" s="30"/>
      <c r="D98" s="30"/>
      <c r="E98" s="30"/>
      <c r="F98" s="30"/>
      <c r="G98" s="30"/>
      <c r="I98" s="30" t="s">
        <v>404</v>
      </c>
      <c r="J98" s="30"/>
      <c r="K98" s="30"/>
      <c r="L98" s="30"/>
      <c r="M98" s="30"/>
      <c r="N98" s="30"/>
      <c r="O98" s="30"/>
      <c r="Q98" s="30" t="s">
        <v>405</v>
      </c>
      <c r="R98" s="30"/>
      <c r="S98" s="30"/>
      <c r="T98" s="30"/>
      <c r="U98" s="30"/>
      <c r="V98" s="30"/>
      <c r="W98" s="30"/>
    </row>
    <row r="99" spans="1:23" ht="16.5" customHeight="1">
      <c r="A99" s="30" t="s">
        <v>406</v>
      </c>
      <c r="B99" s="30"/>
      <c r="C99" s="30"/>
      <c r="D99" s="30"/>
      <c r="E99" s="30"/>
      <c r="F99" s="30"/>
      <c r="G99" s="30"/>
      <c r="I99" s="30" t="s">
        <v>407</v>
      </c>
      <c r="J99" s="30"/>
      <c r="K99" s="30"/>
      <c r="L99" s="30"/>
      <c r="M99" s="30"/>
      <c r="N99" s="30"/>
      <c r="O99" s="30"/>
      <c r="Q99" s="30" t="s">
        <v>408</v>
      </c>
      <c r="R99" s="30"/>
      <c r="S99" s="30"/>
      <c r="T99" s="30"/>
      <c r="U99" s="30"/>
      <c r="V99" s="30"/>
      <c r="W99" s="30"/>
    </row>
    <row r="100" spans="1:23" ht="16.5" customHeight="1">
      <c r="A100" s="30" t="s">
        <v>409</v>
      </c>
      <c r="B100" s="30"/>
      <c r="C100" s="30"/>
      <c r="D100" s="30"/>
      <c r="E100" s="30"/>
      <c r="F100" s="30"/>
      <c r="G100" s="30"/>
      <c r="I100" s="30" t="s">
        <v>410</v>
      </c>
      <c r="J100" s="30"/>
      <c r="K100" s="30"/>
      <c r="L100" s="30"/>
      <c r="M100" s="30"/>
      <c r="N100" s="30"/>
      <c r="O100" s="30"/>
      <c r="Q100" s="30" t="s">
        <v>411</v>
      </c>
      <c r="R100" s="30"/>
      <c r="S100" s="30"/>
      <c r="T100" s="30"/>
      <c r="U100" s="30"/>
      <c r="V100" s="30"/>
      <c r="W100" s="30"/>
    </row>
    <row r="101" spans="1:23" ht="16.5" customHeight="1">
      <c r="A101" s="30" t="s">
        <v>412</v>
      </c>
      <c r="B101" s="30"/>
      <c r="C101" s="30"/>
      <c r="D101" s="30"/>
      <c r="E101" s="30"/>
      <c r="F101" s="30"/>
      <c r="G101" s="30"/>
      <c r="I101" s="30" t="s">
        <v>413</v>
      </c>
      <c r="J101" s="30"/>
      <c r="K101" s="30"/>
      <c r="L101" s="30"/>
      <c r="M101" s="30"/>
      <c r="N101" s="30"/>
      <c r="O101" s="30"/>
      <c r="Q101" s="30" t="s">
        <v>414</v>
      </c>
      <c r="R101" s="30"/>
      <c r="S101" s="30"/>
      <c r="T101" s="30"/>
      <c r="U101" s="30"/>
      <c r="V101" s="30"/>
      <c r="W101" s="30"/>
    </row>
    <row r="102" spans="1:23" ht="16.5" customHeight="1">
      <c r="A102" s="30" t="s">
        <v>415</v>
      </c>
      <c r="B102" s="30"/>
      <c r="C102" s="30"/>
      <c r="D102" s="30"/>
      <c r="E102" s="30"/>
      <c r="F102" s="30"/>
      <c r="G102" s="30"/>
      <c r="I102" s="30" t="s">
        <v>416</v>
      </c>
      <c r="J102" s="30"/>
      <c r="K102" s="30"/>
      <c r="L102" s="30"/>
      <c r="M102" s="30"/>
      <c r="N102" s="30"/>
      <c r="O102" s="30"/>
      <c r="Q102" s="30" t="s">
        <v>417</v>
      </c>
      <c r="R102" s="30"/>
      <c r="S102" s="30"/>
      <c r="T102" s="30"/>
      <c r="U102" s="30"/>
      <c r="V102" s="30"/>
      <c r="W102" s="30"/>
    </row>
    <row r="103" spans="1:23" ht="16.5" customHeight="1">
      <c r="A103" s="30" t="s">
        <v>418</v>
      </c>
      <c r="B103" s="30"/>
      <c r="C103" s="30"/>
      <c r="D103" s="30"/>
      <c r="E103" s="69"/>
      <c r="F103" s="30"/>
      <c r="G103" s="30"/>
      <c r="I103" s="30" t="s">
        <v>419</v>
      </c>
      <c r="J103" s="30"/>
      <c r="K103" s="30"/>
      <c r="L103" s="30"/>
      <c r="M103" s="69"/>
      <c r="N103" s="30"/>
      <c r="O103" s="30"/>
      <c r="Q103" s="30" t="s">
        <v>420</v>
      </c>
      <c r="R103" s="30"/>
      <c r="S103" s="30"/>
      <c r="T103" s="30"/>
      <c r="U103" s="69"/>
      <c r="V103" s="30"/>
      <c r="W103" s="30"/>
    </row>
    <row r="104" spans="1:23" ht="16.5" customHeight="1">
      <c r="A104" s="30" t="s">
        <v>421</v>
      </c>
      <c r="B104" s="30">
        <f aca="true" t="shared" si="18" ref="B104:G104">SUM(B92:B103)</f>
        <v>0</v>
      </c>
      <c r="C104" s="30">
        <f t="shared" si="18"/>
        <v>0</v>
      </c>
      <c r="D104" s="30">
        <f t="shared" si="18"/>
        <v>0</v>
      </c>
      <c r="E104" s="30">
        <f t="shared" si="18"/>
        <v>0</v>
      </c>
      <c r="F104" s="30">
        <f t="shared" si="18"/>
        <v>0</v>
      </c>
      <c r="G104" s="30">
        <f t="shared" si="18"/>
        <v>0</v>
      </c>
      <c r="I104" s="30" t="s">
        <v>422</v>
      </c>
      <c r="J104" s="30">
        <f aca="true" t="shared" si="19" ref="J104:O104">SUM(J92:J103)</f>
        <v>0</v>
      </c>
      <c r="K104" s="30">
        <f t="shared" si="19"/>
        <v>0</v>
      </c>
      <c r="L104" s="30">
        <f t="shared" si="19"/>
        <v>0</v>
      </c>
      <c r="M104" s="30">
        <f t="shared" si="19"/>
        <v>0</v>
      </c>
      <c r="N104" s="30">
        <f t="shared" si="19"/>
        <v>0</v>
      </c>
      <c r="O104" s="30">
        <f t="shared" si="19"/>
        <v>0</v>
      </c>
      <c r="Q104" s="30" t="s">
        <v>423</v>
      </c>
      <c r="R104" s="30">
        <f aca="true" t="shared" si="20" ref="R104:W104">SUM(R92:R103)</f>
        <v>0</v>
      </c>
      <c r="S104" s="30">
        <f t="shared" si="20"/>
        <v>0</v>
      </c>
      <c r="T104" s="30">
        <f t="shared" si="20"/>
        <v>0</v>
      </c>
      <c r="U104" s="30">
        <f t="shared" si="20"/>
        <v>0</v>
      </c>
      <c r="V104" s="30">
        <f t="shared" si="20"/>
        <v>0</v>
      </c>
      <c r="W104" s="30">
        <f t="shared" si="20"/>
        <v>0</v>
      </c>
    </row>
    <row r="105" spans="5:21" ht="16.5" customHeight="1">
      <c r="E105" s="76"/>
      <c r="M105" s="76"/>
      <c r="U105" s="76"/>
    </row>
    <row r="106" spans="1:23" ht="16.5" customHeight="1">
      <c r="A106" s="29">
        <f>Q91+1</f>
        <v>120</v>
      </c>
      <c r="B106" s="30" t="s">
        <v>424</v>
      </c>
      <c r="C106" s="30" t="s">
        <v>425</v>
      </c>
      <c r="D106" s="30" t="s">
        <v>426</v>
      </c>
      <c r="E106" s="30" t="s">
        <v>427</v>
      </c>
      <c r="F106" s="30" t="s">
        <v>428</v>
      </c>
      <c r="G106" s="30" t="s">
        <v>429</v>
      </c>
      <c r="I106" s="29">
        <f>A106+1</f>
        <v>121</v>
      </c>
      <c r="J106" s="30" t="s">
        <v>430</v>
      </c>
      <c r="K106" s="30" t="s">
        <v>431</v>
      </c>
      <c r="L106" s="30" t="s">
        <v>432</v>
      </c>
      <c r="M106" s="30" t="s">
        <v>433</v>
      </c>
      <c r="N106" s="30" t="s">
        <v>434</v>
      </c>
      <c r="O106" s="30" t="s">
        <v>435</v>
      </c>
      <c r="Q106" s="29">
        <f>I106+1</f>
        <v>122</v>
      </c>
      <c r="R106" s="30" t="s">
        <v>436</v>
      </c>
      <c r="S106" s="30" t="s">
        <v>437</v>
      </c>
      <c r="T106" s="30" t="s">
        <v>438</v>
      </c>
      <c r="U106" s="30" t="s">
        <v>439</v>
      </c>
      <c r="V106" s="30" t="s">
        <v>440</v>
      </c>
      <c r="W106" s="30" t="s">
        <v>441</v>
      </c>
    </row>
    <row r="107" spans="1:23" ht="16.5" customHeight="1">
      <c r="A107" s="30" t="s">
        <v>442</v>
      </c>
      <c r="B107" s="30"/>
      <c r="C107" s="30"/>
      <c r="D107" s="30"/>
      <c r="E107" s="30"/>
      <c r="F107" s="30"/>
      <c r="G107" s="30"/>
      <c r="I107" s="30" t="s">
        <v>443</v>
      </c>
      <c r="J107" s="30"/>
      <c r="K107" s="30"/>
      <c r="L107" s="30"/>
      <c r="M107" s="30"/>
      <c r="N107" s="30"/>
      <c r="O107" s="30"/>
      <c r="Q107" s="30" t="s">
        <v>444</v>
      </c>
      <c r="R107" s="30"/>
      <c r="S107" s="30"/>
      <c r="T107" s="30"/>
      <c r="U107" s="30"/>
      <c r="V107" s="30"/>
      <c r="W107" s="30"/>
    </row>
    <row r="108" spans="1:23" ht="16.5" customHeight="1">
      <c r="A108" s="30" t="s">
        <v>445</v>
      </c>
      <c r="B108" s="30"/>
      <c r="C108" s="30"/>
      <c r="D108" s="30"/>
      <c r="E108" s="30"/>
      <c r="F108" s="30"/>
      <c r="G108" s="30"/>
      <c r="I108" s="30" t="s">
        <v>446</v>
      </c>
      <c r="J108" s="30"/>
      <c r="K108" s="30"/>
      <c r="L108" s="30"/>
      <c r="M108" s="30"/>
      <c r="N108" s="30"/>
      <c r="O108" s="30"/>
      <c r="Q108" s="30" t="s">
        <v>447</v>
      </c>
      <c r="R108" s="30"/>
      <c r="S108" s="30"/>
      <c r="T108" s="30"/>
      <c r="U108" s="30"/>
      <c r="V108" s="30"/>
      <c r="W108" s="30"/>
    </row>
    <row r="109" spans="1:23" ht="16.5" customHeight="1">
      <c r="A109" s="30" t="s">
        <v>448</v>
      </c>
      <c r="B109" s="30"/>
      <c r="C109" s="30"/>
      <c r="D109" s="30"/>
      <c r="E109" s="30"/>
      <c r="F109" s="30"/>
      <c r="G109" s="30"/>
      <c r="I109" s="30" t="s">
        <v>449</v>
      </c>
      <c r="J109" s="30"/>
      <c r="K109" s="30"/>
      <c r="L109" s="30"/>
      <c r="M109" s="30"/>
      <c r="N109" s="30"/>
      <c r="O109" s="30"/>
      <c r="Q109" s="30" t="s">
        <v>450</v>
      </c>
      <c r="R109" s="30"/>
      <c r="S109" s="30"/>
      <c r="T109" s="30"/>
      <c r="U109" s="30"/>
      <c r="V109" s="30"/>
      <c r="W109" s="30"/>
    </row>
    <row r="110" spans="1:23" ht="16.5" customHeight="1">
      <c r="A110" s="30" t="s">
        <v>451</v>
      </c>
      <c r="B110" s="30"/>
      <c r="C110" s="30"/>
      <c r="D110" s="30"/>
      <c r="E110" s="30"/>
      <c r="F110" s="30"/>
      <c r="G110" s="30"/>
      <c r="I110" s="30" t="s">
        <v>452</v>
      </c>
      <c r="J110" s="30"/>
      <c r="K110" s="30"/>
      <c r="L110" s="30"/>
      <c r="M110" s="30"/>
      <c r="N110" s="30"/>
      <c r="O110" s="30"/>
      <c r="Q110" s="30" t="s">
        <v>453</v>
      </c>
      <c r="R110" s="30"/>
      <c r="S110" s="30"/>
      <c r="T110" s="30"/>
      <c r="U110" s="30"/>
      <c r="V110" s="30"/>
      <c r="W110" s="30"/>
    </row>
    <row r="111" spans="1:23" ht="16.5" customHeight="1">
      <c r="A111" s="30" t="s">
        <v>454</v>
      </c>
      <c r="B111" s="30"/>
      <c r="C111" s="30"/>
      <c r="D111" s="30"/>
      <c r="E111" s="30"/>
      <c r="F111" s="30"/>
      <c r="G111" s="30"/>
      <c r="I111" s="30" t="s">
        <v>455</v>
      </c>
      <c r="J111" s="30"/>
      <c r="K111" s="30"/>
      <c r="L111" s="30"/>
      <c r="M111" s="30"/>
      <c r="N111" s="30"/>
      <c r="O111" s="30"/>
      <c r="Q111" s="30" t="s">
        <v>456</v>
      </c>
      <c r="R111" s="30"/>
      <c r="S111" s="30"/>
      <c r="T111" s="30"/>
      <c r="U111" s="30"/>
      <c r="V111" s="30"/>
      <c r="W111" s="30"/>
    </row>
    <row r="112" spans="1:23" ht="16.5" customHeight="1">
      <c r="A112" s="30" t="s">
        <v>457</v>
      </c>
      <c r="B112" s="30"/>
      <c r="C112" s="30"/>
      <c r="D112" s="30"/>
      <c r="E112" s="30"/>
      <c r="F112" s="30"/>
      <c r="G112" s="30"/>
      <c r="I112" s="30" t="s">
        <v>458</v>
      </c>
      <c r="J112" s="30"/>
      <c r="K112" s="30"/>
      <c r="L112" s="30"/>
      <c r="M112" s="30"/>
      <c r="N112" s="30"/>
      <c r="O112" s="30"/>
      <c r="Q112" s="30" t="s">
        <v>459</v>
      </c>
      <c r="R112" s="30"/>
      <c r="S112" s="30"/>
      <c r="T112" s="30"/>
      <c r="U112" s="30"/>
      <c r="V112" s="30"/>
      <c r="W112" s="30"/>
    </row>
    <row r="113" spans="1:23" ht="16.5" customHeight="1">
      <c r="A113" s="30" t="s">
        <v>460</v>
      </c>
      <c r="B113" s="30"/>
      <c r="C113" s="30"/>
      <c r="D113" s="30"/>
      <c r="E113" s="30"/>
      <c r="F113" s="30"/>
      <c r="G113" s="30"/>
      <c r="I113" s="30" t="s">
        <v>461</v>
      </c>
      <c r="J113" s="30"/>
      <c r="K113" s="30"/>
      <c r="L113" s="30"/>
      <c r="M113" s="30"/>
      <c r="N113" s="30"/>
      <c r="O113" s="30"/>
      <c r="Q113" s="30" t="s">
        <v>462</v>
      </c>
      <c r="R113" s="30"/>
      <c r="S113" s="30"/>
      <c r="T113" s="30"/>
      <c r="U113" s="30"/>
      <c r="V113" s="30"/>
      <c r="W113" s="30"/>
    </row>
    <row r="114" spans="1:23" ht="16.5" customHeight="1">
      <c r="A114" s="30" t="s">
        <v>463</v>
      </c>
      <c r="B114" s="30"/>
      <c r="C114" s="30"/>
      <c r="D114" s="30"/>
      <c r="E114" s="30"/>
      <c r="F114" s="30"/>
      <c r="G114" s="30"/>
      <c r="I114" s="30" t="s">
        <v>464</v>
      </c>
      <c r="J114" s="30"/>
      <c r="K114" s="30"/>
      <c r="L114" s="30"/>
      <c r="M114" s="30"/>
      <c r="N114" s="30"/>
      <c r="O114" s="30"/>
      <c r="Q114" s="30" t="s">
        <v>465</v>
      </c>
      <c r="R114" s="30"/>
      <c r="S114" s="30"/>
      <c r="T114" s="30"/>
      <c r="U114" s="30"/>
      <c r="V114" s="30"/>
      <c r="W114" s="30"/>
    </row>
    <row r="115" spans="1:23" ht="16.5" customHeight="1">
      <c r="A115" s="30" t="s">
        <v>466</v>
      </c>
      <c r="B115" s="30"/>
      <c r="C115" s="30"/>
      <c r="D115" s="30"/>
      <c r="E115" s="30"/>
      <c r="F115" s="30"/>
      <c r="G115" s="30"/>
      <c r="I115" s="30" t="s">
        <v>467</v>
      </c>
      <c r="J115" s="30"/>
      <c r="K115" s="30"/>
      <c r="L115" s="30"/>
      <c r="M115" s="30"/>
      <c r="N115" s="30"/>
      <c r="O115" s="30"/>
      <c r="Q115" s="30" t="s">
        <v>468</v>
      </c>
      <c r="R115" s="30"/>
      <c r="S115" s="30"/>
      <c r="T115" s="30"/>
      <c r="U115" s="30"/>
      <c r="V115" s="30"/>
      <c r="W115" s="30"/>
    </row>
    <row r="116" spans="1:23" ht="16.5" customHeight="1">
      <c r="A116" s="30" t="s">
        <v>469</v>
      </c>
      <c r="B116" s="30"/>
      <c r="C116" s="30"/>
      <c r="D116" s="30"/>
      <c r="E116" s="30"/>
      <c r="F116" s="30"/>
      <c r="G116" s="30"/>
      <c r="I116" s="30" t="s">
        <v>470</v>
      </c>
      <c r="J116" s="30"/>
      <c r="K116" s="30"/>
      <c r="L116" s="30"/>
      <c r="M116" s="30"/>
      <c r="N116" s="30"/>
      <c r="O116" s="30"/>
      <c r="Q116" s="30" t="s">
        <v>471</v>
      </c>
      <c r="R116" s="30"/>
      <c r="S116" s="30"/>
      <c r="T116" s="30"/>
      <c r="U116" s="30"/>
      <c r="V116" s="30"/>
      <c r="W116" s="30"/>
    </row>
    <row r="117" spans="1:23" ht="16.5" customHeight="1">
      <c r="A117" s="30" t="s">
        <v>472</v>
      </c>
      <c r="B117" s="30"/>
      <c r="C117" s="30"/>
      <c r="D117" s="30"/>
      <c r="E117" s="30"/>
      <c r="F117" s="30"/>
      <c r="G117" s="30"/>
      <c r="I117" s="30" t="s">
        <v>473</v>
      </c>
      <c r="J117" s="30"/>
      <c r="K117" s="30"/>
      <c r="L117" s="30"/>
      <c r="M117" s="30"/>
      <c r="N117" s="30"/>
      <c r="O117" s="30"/>
      <c r="Q117" s="30" t="s">
        <v>474</v>
      </c>
      <c r="R117" s="30"/>
      <c r="S117" s="30"/>
      <c r="T117" s="30"/>
      <c r="U117" s="30"/>
      <c r="V117" s="30"/>
      <c r="W117" s="30"/>
    </row>
    <row r="118" spans="1:23" ht="16.5" customHeight="1">
      <c r="A118" s="30" t="s">
        <v>475</v>
      </c>
      <c r="B118" s="30"/>
      <c r="C118" s="30"/>
      <c r="D118" s="30"/>
      <c r="E118" s="69"/>
      <c r="F118" s="30"/>
      <c r="G118" s="30"/>
      <c r="I118" s="30" t="s">
        <v>476</v>
      </c>
      <c r="J118" s="30"/>
      <c r="K118" s="30"/>
      <c r="L118" s="30"/>
      <c r="M118" s="69"/>
      <c r="N118" s="30"/>
      <c r="O118" s="30"/>
      <c r="Q118" s="30" t="s">
        <v>477</v>
      </c>
      <c r="R118" s="30"/>
      <c r="S118" s="30"/>
      <c r="T118" s="30"/>
      <c r="U118" s="30"/>
      <c r="V118" s="30"/>
      <c r="W118" s="30"/>
    </row>
    <row r="119" spans="1:23" ht="16.5" customHeight="1">
      <c r="A119" s="30" t="s">
        <v>478</v>
      </c>
      <c r="B119" s="30">
        <f aca="true" t="shared" si="21" ref="B119:G119">SUM(B107:B118)</f>
        <v>0</v>
      </c>
      <c r="C119" s="30">
        <f t="shared" si="21"/>
        <v>0</v>
      </c>
      <c r="D119" s="30">
        <f t="shared" si="21"/>
        <v>0</v>
      </c>
      <c r="E119" s="30">
        <f t="shared" si="21"/>
        <v>0</v>
      </c>
      <c r="F119" s="30">
        <f t="shared" si="21"/>
        <v>0</v>
      </c>
      <c r="G119" s="30">
        <f t="shared" si="21"/>
        <v>0</v>
      </c>
      <c r="I119" s="30" t="s">
        <v>479</v>
      </c>
      <c r="J119" s="30">
        <f aca="true" t="shared" si="22" ref="J119:O119">SUM(J107:J118)</f>
        <v>0</v>
      </c>
      <c r="K119" s="30">
        <f t="shared" si="22"/>
        <v>0</v>
      </c>
      <c r="L119" s="30">
        <f t="shared" si="22"/>
        <v>0</v>
      </c>
      <c r="M119" s="30">
        <f t="shared" si="22"/>
        <v>0</v>
      </c>
      <c r="N119" s="30">
        <f t="shared" si="22"/>
        <v>0</v>
      </c>
      <c r="O119" s="30">
        <f t="shared" si="22"/>
        <v>0</v>
      </c>
      <c r="Q119" s="30" t="s">
        <v>480</v>
      </c>
      <c r="R119" s="30">
        <f aca="true" t="shared" si="23" ref="R119:W119">SUM(R107:R118)</f>
        <v>0</v>
      </c>
      <c r="S119" s="30">
        <f t="shared" si="23"/>
        <v>0</v>
      </c>
      <c r="T119" s="30">
        <f t="shared" si="23"/>
        <v>0</v>
      </c>
      <c r="U119" s="30">
        <f t="shared" si="23"/>
        <v>0</v>
      </c>
      <c r="V119" s="30">
        <f t="shared" si="23"/>
        <v>0</v>
      </c>
      <c r="W119" s="30">
        <f t="shared" si="23"/>
        <v>0</v>
      </c>
    </row>
    <row r="120" spans="5:13" ht="16.5" customHeight="1">
      <c r="E120" s="76"/>
      <c r="M120" s="76"/>
    </row>
    <row r="121" spans="1:23" ht="16.5" customHeight="1">
      <c r="A121" s="29">
        <f>Q106+1</f>
        <v>123</v>
      </c>
      <c r="B121" s="30" t="s">
        <v>481</v>
      </c>
      <c r="C121" s="30" t="s">
        <v>482</v>
      </c>
      <c r="D121" s="30" t="s">
        <v>483</v>
      </c>
      <c r="E121" s="30" t="s">
        <v>484</v>
      </c>
      <c r="F121" s="30" t="s">
        <v>485</v>
      </c>
      <c r="G121" s="30" t="s">
        <v>486</v>
      </c>
      <c r="I121" s="29">
        <f>A121+1</f>
        <v>124</v>
      </c>
      <c r="J121" s="30" t="s">
        <v>487</v>
      </c>
      <c r="K121" s="30" t="s">
        <v>488</v>
      </c>
      <c r="L121" s="30" t="s">
        <v>489</v>
      </c>
      <c r="M121" s="30" t="s">
        <v>490</v>
      </c>
      <c r="N121" s="30" t="s">
        <v>491</v>
      </c>
      <c r="O121" s="30" t="s">
        <v>492</v>
      </c>
      <c r="Q121" s="29">
        <f>I121+1</f>
        <v>125</v>
      </c>
      <c r="R121" s="30" t="s">
        <v>493</v>
      </c>
      <c r="S121" s="30" t="s">
        <v>494</v>
      </c>
      <c r="T121" s="30" t="s">
        <v>495</v>
      </c>
      <c r="U121" s="30" t="s">
        <v>496</v>
      </c>
      <c r="V121" s="30" t="s">
        <v>497</v>
      </c>
      <c r="W121" s="30" t="s">
        <v>498</v>
      </c>
    </row>
    <row r="122" spans="1:23" ht="16.5" customHeight="1">
      <c r="A122" s="30" t="s">
        <v>499</v>
      </c>
      <c r="B122" s="30"/>
      <c r="C122" s="30"/>
      <c r="D122" s="30"/>
      <c r="E122" s="30"/>
      <c r="F122" s="30"/>
      <c r="G122" s="30"/>
      <c r="I122" s="30" t="s">
        <v>500</v>
      </c>
      <c r="J122" s="30"/>
      <c r="K122" s="30"/>
      <c r="L122" s="30"/>
      <c r="M122" s="30"/>
      <c r="N122" s="30"/>
      <c r="O122" s="30"/>
      <c r="Q122" s="30" t="s">
        <v>501</v>
      </c>
      <c r="R122" s="30"/>
      <c r="S122" s="30"/>
      <c r="T122" s="30"/>
      <c r="U122" s="30"/>
      <c r="V122" s="30"/>
      <c r="W122" s="30"/>
    </row>
    <row r="123" spans="1:23" ht="16.5" customHeight="1">
      <c r="A123" s="30" t="s">
        <v>502</v>
      </c>
      <c r="B123" s="30"/>
      <c r="C123" s="30"/>
      <c r="D123" s="30"/>
      <c r="E123" s="30"/>
      <c r="F123" s="30"/>
      <c r="G123" s="30"/>
      <c r="I123" s="30" t="s">
        <v>503</v>
      </c>
      <c r="J123" s="30"/>
      <c r="K123" s="30"/>
      <c r="L123" s="30"/>
      <c r="M123" s="30"/>
      <c r="N123" s="30"/>
      <c r="O123" s="30"/>
      <c r="Q123" s="30" t="s">
        <v>504</v>
      </c>
      <c r="R123" s="30"/>
      <c r="S123" s="30"/>
      <c r="T123" s="30"/>
      <c r="U123" s="30"/>
      <c r="V123" s="30"/>
      <c r="W123" s="30"/>
    </row>
    <row r="124" spans="1:23" ht="16.5" customHeight="1">
      <c r="A124" s="30" t="s">
        <v>505</v>
      </c>
      <c r="B124" s="30"/>
      <c r="C124" s="30"/>
      <c r="D124" s="30"/>
      <c r="E124" s="30"/>
      <c r="F124" s="30"/>
      <c r="G124" s="30"/>
      <c r="I124" s="30" t="s">
        <v>506</v>
      </c>
      <c r="J124" s="30"/>
      <c r="K124" s="30"/>
      <c r="L124" s="30"/>
      <c r="M124" s="30"/>
      <c r="N124" s="30"/>
      <c r="O124" s="30"/>
      <c r="Q124" s="30" t="s">
        <v>507</v>
      </c>
      <c r="R124" s="30"/>
      <c r="S124" s="30"/>
      <c r="T124" s="30"/>
      <c r="U124" s="30"/>
      <c r="V124" s="30"/>
      <c r="W124" s="30"/>
    </row>
    <row r="125" spans="1:23" ht="16.5" customHeight="1">
      <c r="A125" s="30" t="s">
        <v>508</v>
      </c>
      <c r="B125" s="30"/>
      <c r="C125" s="30"/>
      <c r="D125" s="30"/>
      <c r="E125" s="30"/>
      <c r="F125" s="30"/>
      <c r="G125" s="30"/>
      <c r="I125" s="30" t="s">
        <v>509</v>
      </c>
      <c r="J125" s="30"/>
      <c r="K125" s="30"/>
      <c r="L125" s="30"/>
      <c r="M125" s="30"/>
      <c r="N125" s="30"/>
      <c r="O125" s="30"/>
      <c r="Q125" s="30" t="s">
        <v>510</v>
      </c>
      <c r="R125" s="30"/>
      <c r="S125" s="30"/>
      <c r="T125" s="30"/>
      <c r="U125" s="30"/>
      <c r="V125" s="30"/>
      <c r="W125" s="30"/>
    </row>
    <row r="126" spans="1:23" ht="16.5" customHeight="1">
      <c r="A126" s="30" t="s">
        <v>511</v>
      </c>
      <c r="B126" s="30"/>
      <c r="C126" s="30"/>
      <c r="D126" s="30"/>
      <c r="E126" s="30"/>
      <c r="F126" s="30"/>
      <c r="G126" s="30"/>
      <c r="I126" s="30" t="s">
        <v>512</v>
      </c>
      <c r="J126" s="30"/>
      <c r="K126" s="30"/>
      <c r="L126" s="30"/>
      <c r="M126" s="30"/>
      <c r="N126" s="30"/>
      <c r="O126" s="30"/>
      <c r="Q126" s="30" t="s">
        <v>513</v>
      </c>
      <c r="R126" s="30"/>
      <c r="S126" s="30"/>
      <c r="T126" s="30"/>
      <c r="U126" s="30"/>
      <c r="V126" s="30"/>
      <c r="W126" s="30"/>
    </row>
    <row r="127" spans="1:23" ht="16.5" customHeight="1">
      <c r="A127" s="30" t="s">
        <v>514</v>
      </c>
      <c r="B127" s="30"/>
      <c r="C127" s="30"/>
      <c r="D127" s="30"/>
      <c r="E127" s="30"/>
      <c r="F127" s="30"/>
      <c r="G127" s="30"/>
      <c r="I127" s="30" t="s">
        <v>515</v>
      </c>
      <c r="J127" s="30"/>
      <c r="K127" s="30"/>
      <c r="L127" s="30"/>
      <c r="M127" s="30"/>
      <c r="N127" s="30"/>
      <c r="O127" s="30"/>
      <c r="Q127" s="30" t="s">
        <v>516</v>
      </c>
      <c r="R127" s="30"/>
      <c r="S127" s="30"/>
      <c r="T127" s="30"/>
      <c r="U127" s="30"/>
      <c r="V127" s="30"/>
      <c r="W127" s="30"/>
    </row>
    <row r="128" spans="1:23" ht="16.5" customHeight="1">
      <c r="A128" s="30" t="s">
        <v>517</v>
      </c>
      <c r="B128" s="30"/>
      <c r="C128" s="30"/>
      <c r="D128" s="30"/>
      <c r="E128" s="30"/>
      <c r="F128" s="30"/>
      <c r="G128" s="30"/>
      <c r="I128" s="30" t="s">
        <v>518</v>
      </c>
      <c r="J128" s="30"/>
      <c r="K128" s="30"/>
      <c r="L128" s="30"/>
      <c r="M128" s="30"/>
      <c r="N128" s="30"/>
      <c r="O128" s="30"/>
      <c r="Q128" s="30" t="s">
        <v>519</v>
      </c>
      <c r="R128" s="30"/>
      <c r="S128" s="30"/>
      <c r="T128" s="30"/>
      <c r="U128" s="30"/>
      <c r="V128" s="30"/>
      <c r="W128" s="30"/>
    </row>
    <row r="129" spans="1:23" ht="16.5" customHeight="1">
      <c r="A129" s="30" t="s">
        <v>520</v>
      </c>
      <c r="B129" s="30"/>
      <c r="C129" s="30"/>
      <c r="D129" s="30"/>
      <c r="E129" s="30"/>
      <c r="F129" s="30"/>
      <c r="G129" s="30"/>
      <c r="I129" s="30" t="s">
        <v>521</v>
      </c>
      <c r="J129" s="30"/>
      <c r="K129" s="30"/>
      <c r="L129" s="30"/>
      <c r="M129" s="30"/>
      <c r="N129" s="30"/>
      <c r="O129" s="30"/>
      <c r="Q129" s="30" t="s">
        <v>522</v>
      </c>
      <c r="R129" s="30"/>
      <c r="S129" s="30"/>
      <c r="T129" s="30"/>
      <c r="U129" s="30"/>
      <c r="V129" s="30"/>
      <c r="W129" s="30"/>
    </row>
    <row r="130" spans="1:23" ht="16.5" customHeight="1">
      <c r="A130" s="30" t="s">
        <v>523</v>
      </c>
      <c r="B130" s="30"/>
      <c r="C130" s="30"/>
      <c r="D130" s="30"/>
      <c r="E130" s="30"/>
      <c r="F130" s="30"/>
      <c r="G130" s="30"/>
      <c r="I130" s="30" t="s">
        <v>524</v>
      </c>
      <c r="J130" s="30"/>
      <c r="K130" s="30"/>
      <c r="L130" s="30"/>
      <c r="M130" s="30"/>
      <c r="N130" s="30"/>
      <c r="O130" s="30"/>
      <c r="Q130" s="30" t="s">
        <v>525</v>
      </c>
      <c r="R130" s="30"/>
      <c r="S130" s="30"/>
      <c r="T130" s="30"/>
      <c r="U130" s="30"/>
      <c r="V130" s="30"/>
      <c r="W130" s="30"/>
    </row>
    <row r="131" spans="1:23" ht="16.5" customHeight="1">
      <c r="A131" s="30" t="s">
        <v>526</v>
      </c>
      <c r="B131" s="30"/>
      <c r="C131" s="30"/>
      <c r="D131" s="30"/>
      <c r="E131" s="30"/>
      <c r="F131" s="30"/>
      <c r="G131" s="30"/>
      <c r="I131" s="30" t="s">
        <v>527</v>
      </c>
      <c r="J131" s="30"/>
      <c r="K131" s="30"/>
      <c r="L131" s="30"/>
      <c r="M131" s="30"/>
      <c r="N131" s="30"/>
      <c r="O131" s="30"/>
      <c r="Q131" s="30" t="s">
        <v>528</v>
      </c>
      <c r="R131" s="30"/>
      <c r="S131" s="30"/>
      <c r="T131" s="30"/>
      <c r="U131" s="30"/>
      <c r="V131" s="30"/>
      <c r="W131" s="30"/>
    </row>
    <row r="132" spans="1:23" ht="16.5" customHeight="1">
      <c r="A132" s="30" t="s">
        <v>529</v>
      </c>
      <c r="B132" s="30"/>
      <c r="C132" s="30"/>
      <c r="D132" s="30"/>
      <c r="E132" s="30"/>
      <c r="F132" s="30"/>
      <c r="G132" s="30"/>
      <c r="I132" s="30" t="s">
        <v>530</v>
      </c>
      <c r="J132" s="30"/>
      <c r="K132" s="30"/>
      <c r="L132" s="30"/>
      <c r="M132" s="30"/>
      <c r="N132" s="69"/>
      <c r="O132" s="30"/>
      <c r="Q132" s="30" t="s">
        <v>531</v>
      </c>
      <c r="R132" s="30"/>
      <c r="S132" s="30"/>
      <c r="T132" s="30"/>
      <c r="U132" s="30"/>
      <c r="V132" s="30"/>
      <c r="W132" s="30"/>
    </row>
    <row r="133" spans="1:23" ht="16.5" customHeight="1">
      <c r="A133" s="30" t="s">
        <v>532</v>
      </c>
      <c r="B133" s="30"/>
      <c r="C133" s="30"/>
      <c r="D133" s="30"/>
      <c r="E133" s="30"/>
      <c r="F133" s="30"/>
      <c r="G133" s="30"/>
      <c r="I133" s="30" t="s">
        <v>533</v>
      </c>
      <c r="J133" s="30"/>
      <c r="K133" s="30"/>
      <c r="L133" s="30"/>
      <c r="M133" s="69"/>
      <c r="N133" s="30"/>
      <c r="O133" s="30"/>
      <c r="Q133" s="30" t="s">
        <v>534</v>
      </c>
      <c r="R133" s="30"/>
      <c r="S133" s="30"/>
      <c r="T133" s="30"/>
      <c r="U133" s="69"/>
      <c r="V133" s="30"/>
      <c r="W133" s="30"/>
    </row>
    <row r="134" spans="1:23" ht="16.5" customHeight="1">
      <c r="A134" s="30" t="s">
        <v>535</v>
      </c>
      <c r="B134" s="30">
        <f aca="true" t="shared" si="24" ref="B134:G134">SUM(B122:B133)</f>
        <v>0</v>
      </c>
      <c r="C134" s="30">
        <f t="shared" si="24"/>
        <v>0</v>
      </c>
      <c r="D134" s="30">
        <f t="shared" si="24"/>
        <v>0</v>
      </c>
      <c r="E134" s="30">
        <f t="shared" si="24"/>
        <v>0</v>
      </c>
      <c r="F134" s="30">
        <f t="shared" si="24"/>
        <v>0</v>
      </c>
      <c r="G134" s="30">
        <f t="shared" si="24"/>
        <v>0</v>
      </c>
      <c r="I134" s="30" t="s">
        <v>536</v>
      </c>
      <c r="J134" s="30">
        <f aca="true" t="shared" si="25" ref="J134:O134">SUM(J122:J133)</f>
        <v>0</v>
      </c>
      <c r="K134" s="30">
        <f t="shared" si="25"/>
        <v>0</v>
      </c>
      <c r="L134" s="30">
        <f t="shared" si="25"/>
        <v>0</v>
      </c>
      <c r="M134" s="30">
        <f t="shared" si="25"/>
        <v>0</v>
      </c>
      <c r="N134" s="30">
        <f t="shared" si="25"/>
        <v>0</v>
      </c>
      <c r="O134" s="30">
        <f t="shared" si="25"/>
        <v>0</v>
      </c>
      <c r="Q134" s="30" t="s">
        <v>537</v>
      </c>
      <c r="R134" s="30">
        <f aca="true" t="shared" si="26" ref="R134:W134">SUM(R122:R133)</f>
        <v>0</v>
      </c>
      <c r="S134" s="30">
        <f t="shared" si="26"/>
        <v>0</v>
      </c>
      <c r="T134" s="30">
        <f t="shared" si="26"/>
        <v>0</v>
      </c>
      <c r="U134" s="30">
        <f t="shared" si="26"/>
        <v>0</v>
      </c>
      <c r="V134" s="30">
        <f t="shared" si="26"/>
        <v>0</v>
      </c>
      <c r="W134" s="30">
        <f t="shared" si="26"/>
        <v>0</v>
      </c>
    </row>
    <row r="135" spans="13:21" ht="16.5" customHeight="1">
      <c r="M135" s="76"/>
      <c r="U135" s="76"/>
    </row>
    <row r="136" spans="1:23" ht="16.5" customHeight="1">
      <c r="A136" s="29">
        <f>Q121+1</f>
        <v>126</v>
      </c>
      <c r="B136" s="30" t="s">
        <v>538</v>
      </c>
      <c r="C136" s="30" t="s">
        <v>539</v>
      </c>
      <c r="D136" s="30" t="s">
        <v>540</v>
      </c>
      <c r="E136" s="30" t="s">
        <v>541</v>
      </c>
      <c r="F136" s="30" t="s">
        <v>542</v>
      </c>
      <c r="G136" s="30" t="s">
        <v>543</v>
      </c>
      <c r="I136" s="29">
        <f>A136+1</f>
        <v>127</v>
      </c>
      <c r="J136" s="30" t="s">
        <v>544</v>
      </c>
      <c r="K136" s="30" t="s">
        <v>545</v>
      </c>
      <c r="L136" s="30" t="s">
        <v>546</v>
      </c>
      <c r="M136" s="30" t="s">
        <v>547</v>
      </c>
      <c r="N136" s="30" t="s">
        <v>548</v>
      </c>
      <c r="O136" s="30" t="s">
        <v>549</v>
      </c>
      <c r="Q136" s="29">
        <f>I136+1</f>
        <v>128</v>
      </c>
      <c r="R136" s="30" t="s">
        <v>550</v>
      </c>
      <c r="S136" s="30" t="s">
        <v>551</v>
      </c>
      <c r="T136" s="30" t="s">
        <v>552</v>
      </c>
      <c r="U136" s="30" t="s">
        <v>553</v>
      </c>
      <c r="V136" s="30" t="s">
        <v>554</v>
      </c>
      <c r="W136" s="30" t="s">
        <v>555</v>
      </c>
    </row>
    <row r="137" spans="1:23" ht="16.5" customHeight="1">
      <c r="A137" s="30" t="s">
        <v>556</v>
      </c>
      <c r="B137" s="30"/>
      <c r="C137" s="30"/>
      <c r="D137" s="30"/>
      <c r="E137" s="30"/>
      <c r="F137" s="30"/>
      <c r="G137" s="30"/>
      <c r="I137" s="30" t="s">
        <v>557</v>
      </c>
      <c r="J137" s="30"/>
      <c r="K137" s="30"/>
      <c r="L137" s="30"/>
      <c r="M137" s="30"/>
      <c r="N137" s="30"/>
      <c r="O137" s="30"/>
      <c r="Q137" s="30" t="s">
        <v>558</v>
      </c>
      <c r="R137" s="30"/>
      <c r="S137" s="30"/>
      <c r="T137" s="30"/>
      <c r="U137" s="30"/>
      <c r="V137" s="30"/>
      <c r="W137" s="30"/>
    </row>
    <row r="138" spans="1:23" ht="16.5" customHeight="1">
      <c r="A138" s="30" t="s">
        <v>559</v>
      </c>
      <c r="B138" s="30"/>
      <c r="C138" s="30"/>
      <c r="D138" s="30"/>
      <c r="E138" s="30"/>
      <c r="F138" s="30"/>
      <c r="G138" s="30"/>
      <c r="I138" s="30" t="s">
        <v>560</v>
      </c>
      <c r="J138" s="30"/>
      <c r="K138" s="30"/>
      <c r="L138" s="30"/>
      <c r="M138" s="30"/>
      <c r="N138" s="30"/>
      <c r="O138" s="30"/>
      <c r="Q138" s="30" t="s">
        <v>561</v>
      </c>
      <c r="R138" s="30"/>
      <c r="S138" s="30"/>
      <c r="T138" s="30"/>
      <c r="U138" s="30"/>
      <c r="V138" s="30"/>
      <c r="W138" s="30"/>
    </row>
    <row r="139" spans="1:23" ht="16.5" customHeight="1">
      <c r="A139" s="30" t="s">
        <v>562</v>
      </c>
      <c r="B139" s="30"/>
      <c r="C139" s="30"/>
      <c r="D139" s="30"/>
      <c r="E139" s="30"/>
      <c r="F139" s="30"/>
      <c r="G139" s="30"/>
      <c r="I139" s="30" t="s">
        <v>563</v>
      </c>
      <c r="J139" s="30"/>
      <c r="K139" s="30"/>
      <c r="L139" s="30"/>
      <c r="M139" s="30"/>
      <c r="N139" s="30"/>
      <c r="O139" s="30"/>
      <c r="Q139" s="30" t="s">
        <v>564</v>
      </c>
      <c r="R139" s="30"/>
      <c r="S139" s="30"/>
      <c r="T139" s="30"/>
      <c r="U139" s="30"/>
      <c r="V139" s="30"/>
      <c r="W139" s="30"/>
    </row>
    <row r="140" spans="1:23" ht="16.5" customHeight="1">
      <c r="A140" s="30" t="s">
        <v>565</v>
      </c>
      <c r="B140" s="30"/>
      <c r="C140" s="30"/>
      <c r="D140" s="30"/>
      <c r="E140" s="30"/>
      <c r="F140" s="30"/>
      <c r="G140" s="30"/>
      <c r="I140" s="30" t="s">
        <v>566</v>
      </c>
      <c r="J140" s="30"/>
      <c r="K140" s="30"/>
      <c r="L140" s="30"/>
      <c r="M140" s="30"/>
      <c r="N140" s="30"/>
      <c r="O140" s="30"/>
      <c r="Q140" s="30" t="s">
        <v>567</v>
      </c>
      <c r="R140" s="30"/>
      <c r="S140" s="30"/>
      <c r="T140" s="30"/>
      <c r="U140" s="30"/>
      <c r="V140" s="30"/>
      <c r="W140" s="30"/>
    </row>
    <row r="141" spans="1:23" ht="16.5" customHeight="1">
      <c r="A141" s="30" t="s">
        <v>568</v>
      </c>
      <c r="B141" s="30"/>
      <c r="C141" s="30"/>
      <c r="D141" s="30"/>
      <c r="E141" s="30"/>
      <c r="F141" s="30"/>
      <c r="G141" s="30"/>
      <c r="I141" s="30" t="s">
        <v>569</v>
      </c>
      <c r="J141" s="30"/>
      <c r="K141" s="30"/>
      <c r="L141" s="30"/>
      <c r="M141" s="30"/>
      <c r="N141" s="30"/>
      <c r="O141" s="30"/>
      <c r="Q141" s="30" t="s">
        <v>570</v>
      </c>
      <c r="R141" s="30"/>
      <c r="S141" s="30"/>
      <c r="T141" s="30"/>
      <c r="U141" s="30"/>
      <c r="V141" s="30"/>
      <c r="W141" s="30"/>
    </row>
    <row r="142" spans="1:23" ht="16.5" customHeight="1">
      <c r="A142" s="30" t="s">
        <v>571</v>
      </c>
      <c r="B142" s="30"/>
      <c r="C142" s="30"/>
      <c r="D142" s="30"/>
      <c r="E142" s="30"/>
      <c r="F142" s="30"/>
      <c r="G142" s="30"/>
      <c r="I142" s="30" t="s">
        <v>572</v>
      </c>
      <c r="J142" s="30"/>
      <c r="K142" s="30"/>
      <c r="L142" s="30"/>
      <c r="M142" s="30"/>
      <c r="N142" s="30"/>
      <c r="O142" s="30"/>
      <c r="Q142" s="30" t="s">
        <v>573</v>
      </c>
      <c r="R142" s="30"/>
      <c r="S142" s="30"/>
      <c r="T142" s="30"/>
      <c r="U142" s="30"/>
      <c r="V142" s="30"/>
      <c r="W142" s="30"/>
    </row>
    <row r="143" spans="1:23" ht="16.5" customHeight="1">
      <c r="A143" s="30" t="s">
        <v>574</v>
      </c>
      <c r="B143" s="30"/>
      <c r="C143" s="30"/>
      <c r="D143" s="30"/>
      <c r="E143" s="30"/>
      <c r="F143" s="30"/>
      <c r="G143" s="30"/>
      <c r="I143" s="30" t="s">
        <v>575</v>
      </c>
      <c r="J143" s="30"/>
      <c r="K143" s="30"/>
      <c r="L143" s="30"/>
      <c r="M143" s="30"/>
      <c r="N143" s="30"/>
      <c r="O143" s="30"/>
      <c r="Q143" s="30" t="s">
        <v>576</v>
      </c>
      <c r="R143" s="30"/>
      <c r="S143" s="30"/>
      <c r="T143" s="30"/>
      <c r="U143" s="30"/>
      <c r="V143" s="30"/>
      <c r="W143" s="30"/>
    </row>
    <row r="144" spans="1:23" ht="16.5" customHeight="1">
      <c r="A144" s="30" t="s">
        <v>577</v>
      </c>
      <c r="B144" s="30"/>
      <c r="C144" s="30"/>
      <c r="D144" s="30"/>
      <c r="E144" s="30"/>
      <c r="F144" s="30"/>
      <c r="G144" s="30"/>
      <c r="I144" s="30" t="s">
        <v>578</v>
      </c>
      <c r="J144" s="30"/>
      <c r="K144" s="30"/>
      <c r="L144" s="30"/>
      <c r="M144" s="30"/>
      <c r="N144" s="30"/>
      <c r="O144" s="30"/>
      <c r="Q144" s="30" t="s">
        <v>579</v>
      </c>
      <c r="R144" s="30"/>
      <c r="S144" s="30"/>
      <c r="T144" s="30"/>
      <c r="U144" s="30"/>
      <c r="V144" s="30"/>
      <c r="W144" s="30"/>
    </row>
    <row r="145" spans="1:23" ht="16.5" customHeight="1">
      <c r="A145" s="30" t="s">
        <v>580</v>
      </c>
      <c r="B145" s="30"/>
      <c r="C145" s="30"/>
      <c r="D145" s="30"/>
      <c r="E145" s="30"/>
      <c r="F145" s="30"/>
      <c r="G145" s="30"/>
      <c r="I145" s="30" t="s">
        <v>581</v>
      </c>
      <c r="J145" s="30"/>
      <c r="K145" s="30"/>
      <c r="L145" s="30"/>
      <c r="M145" s="30"/>
      <c r="N145" s="30"/>
      <c r="O145" s="30"/>
      <c r="Q145" s="30" t="s">
        <v>582</v>
      </c>
      <c r="R145" s="30"/>
      <c r="S145" s="30"/>
      <c r="T145" s="30"/>
      <c r="U145" s="30"/>
      <c r="V145" s="30"/>
      <c r="W145" s="30"/>
    </row>
    <row r="146" spans="1:23" ht="16.5" customHeight="1">
      <c r="A146" s="30" t="s">
        <v>583</v>
      </c>
      <c r="B146" s="30"/>
      <c r="C146" s="30"/>
      <c r="D146" s="30"/>
      <c r="E146" s="30"/>
      <c r="F146" s="30"/>
      <c r="G146" s="30"/>
      <c r="I146" s="30" t="s">
        <v>584</v>
      </c>
      <c r="J146" s="30"/>
      <c r="K146" s="30"/>
      <c r="L146" s="30"/>
      <c r="M146" s="30"/>
      <c r="N146" s="30"/>
      <c r="O146" s="30"/>
      <c r="Q146" s="30" t="s">
        <v>585</v>
      </c>
      <c r="R146" s="30"/>
      <c r="S146" s="30"/>
      <c r="T146" s="30"/>
      <c r="U146" s="30"/>
      <c r="V146" s="30"/>
      <c r="W146" s="30"/>
    </row>
    <row r="147" spans="1:23" ht="16.5" customHeight="1">
      <c r="A147" s="30" t="s">
        <v>586</v>
      </c>
      <c r="B147" s="30"/>
      <c r="C147" s="30"/>
      <c r="D147" s="30"/>
      <c r="E147" s="30"/>
      <c r="F147" s="30"/>
      <c r="G147" s="30"/>
      <c r="I147" s="30" t="s">
        <v>587</v>
      </c>
      <c r="J147" s="30"/>
      <c r="K147" s="30"/>
      <c r="L147" s="30"/>
      <c r="M147" s="30"/>
      <c r="N147" s="30"/>
      <c r="O147" s="30"/>
      <c r="Q147" s="30" t="s">
        <v>588</v>
      </c>
      <c r="R147" s="30"/>
      <c r="S147" s="30"/>
      <c r="T147" s="30"/>
      <c r="U147" s="30"/>
      <c r="V147" s="30"/>
      <c r="W147" s="30"/>
    </row>
    <row r="148" spans="1:23" ht="16.5" customHeight="1">
      <c r="A148" s="30" t="s">
        <v>589</v>
      </c>
      <c r="B148" s="30"/>
      <c r="C148" s="30"/>
      <c r="D148" s="30"/>
      <c r="E148" s="30"/>
      <c r="F148" s="30"/>
      <c r="G148" s="30"/>
      <c r="I148" s="30" t="s">
        <v>590</v>
      </c>
      <c r="J148" s="30"/>
      <c r="K148" s="30"/>
      <c r="L148" s="30"/>
      <c r="M148" s="82"/>
      <c r="N148" s="30"/>
      <c r="O148" s="30"/>
      <c r="Q148" s="30" t="s">
        <v>591</v>
      </c>
      <c r="R148" s="30"/>
      <c r="S148" s="30"/>
      <c r="T148" s="30"/>
      <c r="U148" s="82"/>
      <c r="V148" s="30"/>
      <c r="W148" s="30"/>
    </row>
    <row r="149" spans="1:23" ht="16.5" customHeight="1">
      <c r="A149" s="30" t="s">
        <v>592</v>
      </c>
      <c r="B149" s="30">
        <f aca="true" t="shared" si="27" ref="B149:G149">SUM(B137:B148)</f>
        <v>0</v>
      </c>
      <c r="C149" s="30">
        <f t="shared" si="27"/>
        <v>0</v>
      </c>
      <c r="D149" s="30">
        <f t="shared" si="27"/>
        <v>0</v>
      </c>
      <c r="E149" s="30">
        <f t="shared" si="27"/>
        <v>0</v>
      </c>
      <c r="F149" s="30">
        <f t="shared" si="27"/>
        <v>0</v>
      </c>
      <c r="G149" s="30">
        <f t="shared" si="27"/>
        <v>0</v>
      </c>
      <c r="I149" s="30" t="s">
        <v>593</v>
      </c>
      <c r="J149" s="30">
        <f aca="true" t="shared" si="28" ref="J149:O149">SUM(J137:J148)</f>
        <v>0</v>
      </c>
      <c r="K149" s="30">
        <f t="shared" si="28"/>
        <v>0</v>
      </c>
      <c r="L149" s="30">
        <f t="shared" si="28"/>
        <v>0</v>
      </c>
      <c r="M149" s="30">
        <f t="shared" si="28"/>
        <v>0</v>
      </c>
      <c r="N149" s="30">
        <f t="shared" si="28"/>
        <v>0</v>
      </c>
      <c r="O149" s="30">
        <f t="shared" si="28"/>
        <v>0</v>
      </c>
      <c r="Q149" s="30" t="s">
        <v>594</v>
      </c>
      <c r="R149" s="30">
        <f aca="true" t="shared" si="29" ref="R149:W149">SUM(R137:R148)</f>
        <v>0</v>
      </c>
      <c r="S149" s="30">
        <f t="shared" si="29"/>
        <v>0</v>
      </c>
      <c r="T149" s="30">
        <f t="shared" si="29"/>
        <v>0</v>
      </c>
      <c r="U149" s="30">
        <f t="shared" si="29"/>
        <v>0</v>
      </c>
      <c r="V149" s="30">
        <f t="shared" si="29"/>
        <v>0</v>
      </c>
      <c r="W149" s="30">
        <f t="shared" si="29"/>
        <v>0</v>
      </c>
    </row>
    <row r="150" spans="13:21" ht="16.5" customHeight="1">
      <c r="M150" s="76"/>
      <c r="U150" s="76"/>
    </row>
    <row r="151" spans="1:23" ht="16.5" customHeight="1">
      <c r="A151" s="29">
        <f>Q136+1</f>
        <v>129</v>
      </c>
      <c r="B151" s="30" t="s">
        <v>595</v>
      </c>
      <c r="C151" s="30" t="s">
        <v>596</v>
      </c>
      <c r="D151" s="30" t="s">
        <v>597</v>
      </c>
      <c r="E151" s="30" t="s">
        <v>598</v>
      </c>
      <c r="F151" s="30" t="s">
        <v>599</v>
      </c>
      <c r="G151" s="30" t="s">
        <v>600</v>
      </c>
      <c r="I151" s="29">
        <f>A151+1</f>
        <v>130</v>
      </c>
      <c r="J151" s="30" t="s">
        <v>601</v>
      </c>
      <c r="K151" s="30" t="s">
        <v>602</v>
      </c>
      <c r="L151" s="30" t="s">
        <v>603</v>
      </c>
      <c r="M151" s="30" t="s">
        <v>604</v>
      </c>
      <c r="N151" s="30" t="s">
        <v>605</v>
      </c>
      <c r="O151" s="30" t="s">
        <v>606</v>
      </c>
      <c r="Q151" s="29">
        <f>I151+1</f>
        <v>131</v>
      </c>
      <c r="R151" s="30" t="s">
        <v>607</v>
      </c>
      <c r="S151" s="30" t="s">
        <v>608</v>
      </c>
      <c r="T151" s="30" t="s">
        <v>609</v>
      </c>
      <c r="U151" s="30" t="s">
        <v>610</v>
      </c>
      <c r="V151" s="30" t="s">
        <v>611</v>
      </c>
      <c r="W151" s="30" t="s">
        <v>612</v>
      </c>
    </row>
    <row r="152" spans="1:23" ht="16.5" customHeight="1">
      <c r="A152" s="30" t="s">
        <v>613</v>
      </c>
      <c r="B152" s="30"/>
      <c r="C152" s="30"/>
      <c r="D152" s="30"/>
      <c r="E152" s="30"/>
      <c r="F152" s="30"/>
      <c r="G152" s="30"/>
      <c r="I152" s="30" t="s">
        <v>614</v>
      </c>
      <c r="J152" s="30"/>
      <c r="K152" s="30"/>
      <c r="L152" s="30"/>
      <c r="M152" s="30"/>
      <c r="N152" s="30"/>
      <c r="O152" s="30"/>
      <c r="Q152" s="30" t="s">
        <v>615</v>
      </c>
      <c r="R152" s="30"/>
      <c r="S152" s="30"/>
      <c r="T152" s="30"/>
      <c r="U152" s="30"/>
      <c r="V152" s="30"/>
      <c r="W152" s="30"/>
    </row>
    <row r="153" spans="1:23" ht="16.5" customHeight="1">
      <c r="A153" s="30" t="s">
        <v>616</v>
      </c>
      <c r="B153" s="30"/>
      <c r="C153" s="30"/>
      <c r="D153" s="30"/>
      <c r="E153" s="30"/>
      <c r="F153" s="30"/>
      <c r="G153" s="30"/>
      <c r="I153" s="30" t="s">
        <v>617</v>
      </c>
      <c r="J153" s="30"/>
      <c r="K153" s="30"/>
      <c r="L153" s="30"/>
      <c r="M153" s="30"/>
      <c r="N153" s="30"/>
      <c r="O153" s="30"/>
      <c r="Q153" s="30" t="s">
        <v>618</v>
      </c>
      <c r="R153" s="30"/>
      <c r="S153" s="30"/>
      <c r="T153" s="30"/>
      <c r="U153" s="30"/>
      <c r="V153" s="30"/>
      <c r="W153" s="30"/>
    </row>
    <row r="154" spans="1:23" ht="16.5" customHeight="1">
      <c r="A154" s="30" t="s">
        <v>619</v>
      </c>
      <c r="B154" s="30"/>
      <c r="C154" s="30"/>
      <c r="D154" s="30"/>
      <c r="E154" s="30"/>
      <c r="F154" s="30"/>
      <c r="G154" s="30"/>
      <c r="I154" s="30" t="s">
        <v>620</v>
      </c>
      <c r="J154" s="30"/>
      <c r="K154" s="30"/>
      <c r="L154" s="30"/>
      <c r="M154" s="30"/>
      <c r="N154" s="30"/>
      <c r="O154" s="30"/>
      <c r="Q154" s="30" t="s">
        <v>621</v>
      </c>
      <c r="R154" s="30"/>
      <c r="S154" s="30"/>
      <c r="T154" s="30"/>
      <c r="U154" s="30"/>
      <c r="V154" s="30"/>
      <c r="W154" s="30"/>
    </row>
    <row r="155" spans="1:23" ht="16.5" customHeight="1">
      <c r="A155" s="30" t="s">
        <v>622</v>
      </c>
      <c r="B155" s="30"/>
      <c r="C155" s="30"/>
      <c r="D155" s="30"/>
      <c r="E155" s="30"/>
      <c r="F155" s="30"/>
      <c r="G155" s="30"/>
      <c r="I155" s="30" t="s">
        <v>623</v>
      </c>
      <c r="J155" s="30"/>
      <c r="K155" s="30"/>
      <c r="L155" s="30"/>
      <c r="M155" s="30"/>
      <c r="N155" s="30"/>
      <c r="O155" s="30"/>
      <c r="Q155" s="30" t="s">
        <v>624</v>
      </c>
      <c r="R155" s="30"/>
      <c r="S155" s="30"/>
      <c r="T155" s="30"/>
      <c r="U155" s="30"/>
      <c r="V155" s="30"/>
      <c r="W155" s="30"/>
    </row>
    <row r="156" spans="1:23" ht="16.5" customHeight="1">
      <c r="A156" s="30" t="s">
        <v>625</v>
      </c>
      <c r="B156" s="30"/>
      <c r="C156" s="30"/>
      <c r="D156" s="30"/>
      <c r="E156" s="30"/>
      <c r="F156" s="30"/>
      <c r="G156" s="30"/>
      <c r="I156" s="30" t="s">
        <v>626</v>
      </c>
      <c r="J156" s="30"/>
      <c r="K156" s="30"/>
      <c r="L156" s="30"/>
      <c r="M156" s="30"/>
      <c r="N156" s="30"/>
      <c r="O156" s="30"/>
      <c r="Q156" s="30" t="s">
        <v>627</v>
      </c>
      <c r="R156" s="30"/>
      <c r="S156" s="30"/>
      <c r="T156" s="30"/>
      <c r="U156" s="30"/>
      <c r="V156" s="30"/>
      <c r="W156" s="30"/>
    </row>
    <row r="157" spans="1:23" ht="16.5" customHeight="1">
      <c r="A157" s="30" t="s">
        <v>628</v>
      </c>
      <c r="B157" s="30"/>
      <c r="C157" s="30"/>
      <c r="D157" s="30"/>
      <c r="E157" s="30"/>
      <c r="F157" s="30"/>
      <c r="G157" s="30"/>
      <c r="I157" s="30" t="s">
        <v>629</v>
      </c>
      <c r="J157" s="30"/>
      <c r="K157" s="30"/>
      <c r="L157" s="30"/>
      <c r="M157" s="30"/>
      <c r="N157" s="30"/>
      <c r="O157" s="30"/>
      <c r="Q157" s="30" t="s">
        <v>630</v>
      </c>
      <c r="R157" s="30"/>
      <c r="S157" s="30"/>
      <c r="T157" s="30"/>
      <c r="U157" s="30"/>
      <c r="V157" s="30"/>
      <c r="W157" s="30"/>
    </row>
    <row r="158" spans="1:23" ht="16.5" customHeight="1">
      <c r="A158" s="30" t="s">
        <v>631</v>
      </c>
      <c r="B158" s="30"/>
      <c r="C158" s="30"/>
      <c r="D158" s="30"/>
      <c r="E158" s="30"/>
      <c r="F158" s="30"/>
      <c r="G158" s="30"/>
      <c r="I158" s="30" t="s">
        <v>632</v>
      </c>
      <c r="J158" s="30"/>
      <c r="K158" s="30"/>
      <c r="L158" s="30"/>
      <c r="M158" s="30"/>
      <c r="N158" s="30"/>
      <c r="O158" s="30"/>
      <c r="Q158" s="30" t="s">
        <v>633</v>
      </c>
      <c r="R158" s="30"/>
      <c r="S158" s="30"/>
      <c r="T158" s="30"/>
      <c r="U158" s="30"/>
      <c r="V158" s="30"/>
      <c r="W158" s="30"/>
    </row>
    <row r="159" spans="1:23" ht="16.5" customHeight="1">
      <c r="A159" s="30" t="s">
        <v>634</v>
      </c>
      <c r="B159" s="30"/>
      <c r="C159" s="30"/>
      <c r="D159" s="30"/>
      <c r="E159" s="30"/>
      <c r="F159" s="30"/>
      <c r="G159" s="30"/>
      <c r="I159" s="30" t="s">
        <v>635</v>
      </c>
      <c r="J159" s="30"/>
      <c r="K159" s="30"/>
      <c r="L159" s="30"/>
      <c r="M159" s="30"/>
      <c r="N159" s="30"/>
      <c r="O159" s="30"/>
      <c r="Q159" s="30" t="s">
        <v>636</v>
      </c>
      <c r="R159" s="30"/>
      <c r="S159" s="30"/>
      <c r="T159" s="30"/>
      <c r="U159" s="30"/>
      <c r="V159" s="30"/>
      <c r="W159" s="30"/>
    </row>
    <row r="160" spans="1:23" ht="16.5" customHeight="1">
      <c r="A160" s="30" t="s">
        <v>637</v>
      </c>
      <c r="B160" s="30"/>
      <c r="C160" s="30"/>
      <c r="D160" s="30"/>
      <c r="E160" s="30"/>
      <c r="F160" s="30"/>
      <c r="G160" s="30"/>
      <c r="I160" s="30" t="s">
        <v>638</v>
      </c>
      <c r="J160" s="30"/>
      <c r="K160" s="30"/>
      <c r="L160" s="30"/>
      <c r="M160" s="30"/>
      <c r="N160" s="30"/>
      <c r="O160" s="30"/>
      <c r="Q160" s="30" t="s">
        <v>639</v>
      </c>
      <c r="R160" s="30"/>
      <c r="S160" s="30"/>
      <c r="T160" s="30"/>
      <c r="U160" s="30"/>
      <c r="V160" s="30"/>
      <c r="W160" s="30"/>
    </row>
    <row r="161" spans="1:23" ht="16.5" customHeight="1">
      <c r="A161" s="30" t="s">
        <v>640</v>
      </c>
      <c r="B161" s="30"/>
      <c r="C161" s="30"/>
      <c r="D161" s="30"/>
      <c r="E161" s="30"/>
      <c r="F161" s="30"/>
      <c r="G161" s="30"/>
      <c r="I161" s="30" t="s">
        <v>641</v>
      </c>
      <c r="J161" s="30"/>
      <c r="K161" s="30"/>
      <c r="L161" s="30"/>
      <c r="M161" s="30"/>
      <c r="N161" s="30"/>
      <c r="O161" s="30"/>
      <c r="Q161" s="30" t="s">
        <v>642</v>
      </c>
      <c r="R161" s="30"/>
      <c r="S161" s="30"/>
      <c r="T161" s="30"/>
      <c r="U161" s="30"/>
      <c r="V161" s="30"/>
      <c r="W161" s="30"/>
    </row>
    <row r="162" spans="1:23" ht="16.5" customHeight="1">
      <c r="A162" s="30" t="s">
        <v>643</v>
      </c>
      <c r="B162" s="30"/>
      <c r="C162" s="30"/>
      <c r="D162" s="30"/>
      <c r="E162" s="30"/>
      <c r="F162" s="30"/>
      <c r="G162" s="30"/>
      <c r="I162" s="30" t="s">
        <v>644</v>
      </c>
      <c r="J162" s="30"/>
      <c r="K162" s="30"/>
      <c r="L162" s="30"/>
      <c r="M162" s="30"/>
      <c r="N162" s="30"/>
      <c r="O162" s="30"/>
      <c r="Q162" s="30" t="s">
        <v>645</v>
      </c>
      <c r="R162" s="30"/>
      <c r="S162" s="30"/>
      <c r="T162" s="30"/>
      <c r="U162" s="30"/>
      <c r="V162" s="30"/>
      <c r="W162" s="30"/>
    </row>
    <row r="163" spans="1:23" ht="16.5" customHeight="1">
      <c r="A163" s="30" t="s">
        <v>646</v>
      </c>
      <c r="B163" s="30"/>
      <c r="C163" s="30"/>
      <c r="D163" s="30"/>
      <c r="E163" s="30"/>
      <c r="F163" s="30"/>
      <c r="G163" s="30"/>
      <c r="I163" s="30" t="s">
        <v>647</v>
      </c>
      <c r="J163" s="30"/>
      <c r="K163" s="30"/>
      <c r="L163" s="30"/>
      <c r="M163" s="82"/>
      <c r="N163" s="30"/>
      <c r="O163" s="30"/>
      <c r="Q163" s="30" t="s">
        <v>648</v>
      </c>
      <c r="R163" s="30"/>
      <c r="S163" s="30"/>
      <c r="T163" s="30"/>
      <c r="U163" s="82"/>
      <c r="V163" s="30"/>
      <c r="W163" s="30"/>
    </row>
    <row r="164" spans="1:23" ht="16.5" customHeight="1">
      <c r="A164" s="30" t="s">
        <v>649</v>
      </c>
      <c r="B164" s="30">
        <f aca="true" t="shared" si="30" ref="B164:G164">SUM(B152:B163)</f>
        <v>0</v>
      </c>
      <c r="C164" s="30">
        <f t="shared" si="30"/>
        <v>0</v>
      </c>
      <c r="D164" s="30">
        <f t="shared" si="30"/>
        <v>0</v>
      </c>
      <c r="E164" s="30">
        <f t="shared" si="30"/>
        <v>0</v>
      </c>
      <c r="F164" s="30">
        <f t="shared" si="30"/>
        <v>0</v>
      </c>
      <c r="G164" s="30">
        <f t="shared" si="30"/>
        <v>0</v>
      </c>
      <c r="I164" s="30" t="s">
        <v>650</v>
      </c>
      <c r="J164" s="30">
        <f aca="true" t="shared" si="31" ref="J164:O164">SUM(J152:J163)</f>
        <v>0</v>
      </c>
      <c r="K164" s="30">
        <f t="shared" si="31"/>
        <v>0</v>
      </c>
      <c r="L164" s="30">
        <f t="shared" si="31"/>
        <v>0</v>
      </c>
      <c r="M164" s="30">
        <f t="shared" si="31"/>
        <v>0</v>
      </c>
      <c r="N164" s="30">
        <f t="shared" si="31"/>
        <v>0</v>
      </c>
      <c r="O164" s="30">
        <f t="shared" si="31"/>
        <v>0</v>
      </c>
      <c r="Q164" s="30" t="s">
        <v>651</v>
      </c>
      <c r="R164" s="30">
        <f aca="true" t="shared" si="32" ref="R164:W164">SUM(R152:R163)</f>
        <v>0</v>
      </c>
      <c r="S164" s="30">
        <f t="shared" si="32"/>
        <v>0</v>
      </c>
      <c r="T164" s="30">
        <f t="shared" si="32"/>
        <v>0</v>
      </c>
      <c r="U164" s="30">
        <f t="shared" si="32"/>
        <v>0</v>
      </c>
      <c r="V164" s="30">
        <f t="shared" si="32"/>
        <v>0</v>
      </c>
      <c r="W164" s="30">
        <f t="shared" si="32"/>
        <v>0</v>
      </c>
    </row>
    <row r="165" spans="13:21" ht="16.5" customHeight="1">
      <c r="M165" s="76"/>
      <c r="U165" s="76"/>
    </row>
    <row r="166" spans="1:23" ht="16.5" customHeight="1">
      <c r="A166" s="29">
        <f>Q151+1</f>
        <v>132</v>
      </c>
      <c r="B166" s="30" t="s">
        <v>652</v>
      </c>
      <c r="C166" s="30" t="s">
        <v>653</v>
      </c>
      <c r="D166" s="30" t="s">
        <v>654</v>
      </c>
      <c r="E166" s="30" t="s">
        <v>655</v>
      </c>
      <c r="F166" s="30" t="s">
        <v>656</v>
      </c>
      <c r="G166" s="30" t="s">
        <v>657</v>
      </c>
      <c r="I166" s="29">
        <f>A166+1</f>
        <v>133</v>
      </c>
      <c r="J166" s="30" t="s">
        <v>658</v>
      </c>
      <c r="K166" s="30" t="s">
        <v>659</v>
      </c>
      <c r="L166" s="30" t="s">
        <v>660</v>
      </c>
      <c r="M166" s="30" t="s">
        <v>661</v>
      </c>
      <c r="N166" s="30" t="s">
        <v>662</v>
      </c>
      <c r="O166" s="30" t="s">
        <v>663</v>
      </c>
      <c r="Q166" s="29">
        <f>I166+1</f>
        <v>134</v>
      </c>
      <c r="R166" s="30" t="s">
        <v>664</v>
      </c>
      <c r="S166" s="30" t="s">
        <v>665</v>
      </c>
      <c r="T166" s="30" t="s">
        <v>666</v>
      </c>
      <c r="U166" s="30" t="s">
        <v>667</v>
      </c>
      <c r="V166" s="30" t="s">
        <v>668</v>
      </c>
      <c r="W166" s="30" t="s">
        <v>669</v>
      </c>
    </row>
    <row r="167" spans="1:23" ht="16.5" customHeight="1">
      <c r="A167" s="30" t="s">
        <v>670</v>
      </c>
      <c r="B167" s="30"/>
      <c r="C167" s="30"/>
      <c r="D167" s="30"/>
      <c r="E167" s="30"/>
      <c r="F167" s="30"/>
      <c r="G167" s="30"/>
      <c r="I167" s="30" t="s">
        <v>671</v>
      </c>
      <c r="J167" s="30"/>
      <c r="K167" s="30"/>
      <c r="L167" s="30"/>
      <c r="M167" s="30"/>
      <c r="N167" s="30"/>
      <c r="O167" s="30"/>
      <c r="Q167" s="30" t="s">
        <v>672</v>
      </c>
      <c r="R167" s="30"/>
      <c r="S167" s="30"/>
      <c r="T167" s="30"/>
      <c r="U167" s="30"/>
      <c r="V167" s="30"/>
      <c r="W167" s="30"/>
    </row>
    <row r="168" spans="1:23" ht="16.5" customHeight="1">
      <c r="A168" s="30" t="s">
        <v>673</v>
      </c>
      <c r="B168" s="30"/>
      <c r="C168" s="30"/>
      <c r="D168" s="30"/>
      <c r="E168" s="30"/>
      <c r="F168" s="30"/>
      <c r="G168" s="30"/>
      <c r="I168" s="30" t="s">
        <v>674</v>
      </c>
      <c r="J168" s="30"/>
      <c r="K168" s="30"/>
      <c r="L168" s="30"/>
      <c r="M168" s="30"/>
      <c r="N168" s="30"/>
      <c r="O168" s="30"/>
      <c r="Q168" s="30" t="s">
        <v>675</v>
      </c>
      <c r="R168" s="30"/>
      <c r="S168" s="30"/>
      <c r="T168" s="30"/>
      <c r="U168" s="30"/>
      <c r="V168" s="30"/>
      <c r="W168" s="30"/>
    </row>
    <row r="169" spans="1:23" ht="16.5" customHeight="1">
      <c r="A169" s="30" t="s">
        <v>676</v>
      </c>
      <c r="B169" s="30"/>
      <c r="C169" s="30"/>
      <c r="D169" s="30"/>
      <c r="E169" s="30"/>
      <c r="F169" s="30"/>
      <c r="G169" s="30"/>
      <c r="I169" s="30" t="s">
        <v>677</v>
      </c>
      <c r="J169" s="30"/>
      <c r="K169" s="30"/>
      <c r="L169" s="30"/>
      <c r="M169" s="30"/>
      <c r="N169" s="30"/>
      <c r="O169" s="30"/>
      <c r="Q169" s="30" t="s">
        <v>678</v>
      </c>
      <c r="R169" s="30"/>
      <c r="S169" s="30"/>
      <c r="T169" s="30"/>
      <c r="U169" s="30"/>
      <c r="V169" s="30"/>
      <c r="W169" s="30"/>
    </row>
    <row r="170" spans="1:23" ht="16.5" customHeight="1">
      <c r="A170" s="30" t="s">
        <v>679</v>
      </c>
      <c r="B170" s="30"/>
      <c r="C170" s="30"/>
      <c r="D170" s="30"/>
      <c r="E170" s="30"/>
      <c r="F170" s="30"/>
      <c r="G170" s="30"/>
      <c r="I170" s="30" t="s">
        <v>680</v>
      </c>
      <c r="J170" s="30"/>
      <c r="K170" s="30"/>
      <c r="L170" s="30"/>
      <c r="M170" s="30"/>
      <c r="N170" s="30"/>
      <c r="O170" s="30"/>
      <c r="Q170" s="30" t="s">
        <v>681</v>
      </c>
      <c r="R170" s="30"/>
      <c r="S170" s="30"/>
      <c r="T170" s="30"/>
      <c r="U170" s="30"/>
      <c r="V170" s="30"/>
      <c r="W170" s="30"/>
    </row>
    <row r="171" spans="1:23" ht="16.5" customHeight="1">
      <c r="A171" s="30" t="s">
        <v>682</v>
      </c>
      <c r="B171" s="30"/>
      <c r="C171" s="30"/>
      <c r="D171" s="30"/>
      <c r="E171" s="30"/>
      <c r="F171" s="30"/>
      <c r="G171" s="30"/>
      <c r="I171" s="30" t="s">
        <v>683</v>
      </c>
      <c r="J171" s="30"/>
      <c r="K171" s="30"/>
      <c r="L171" s="30"/>
      <c r="M171" s="30"/>
      <c r="N171" s="30"/>
      <c r="O171" s="30"/>
      <c r="Q171" s="30" t="s">
        <v>684</v>
      </c>
      <c r="R171" s="30"/>
      <c r="S171" s="30"/>
      <c r="T171" s="30"/>
      <c r="U171" s="30"/>
      <c r="V171" s="30"/>
      <c r="W171" s="30"/>
    </row>
    <row r="172" spans="1:23" ht="16.5" customHeight="1">
      <c r="A172" s="30" t="s">
        <v>685</v>
      </c>
      <c r="B172" s="30"/>
      <c r="C172" s="30"/>
      <c r="D172" s="30"/>
      <c r="E172" s="30"/>
      <c r="F172" s="30"/>
      <c r="G172" s="30"/>
      <c r="I172" s="30" t="s">
        <v>686</v>
      </c>
      <c r="J172" s="30"/>
      <c r="K172" s="30"/>
      <c r="L172" s="30"/>
      <c r="M172" s="30"/>
      <c r="N172" s="30"/>
      <c r="O172" s="30"/>
      <c r="Q172" s="30" t="s">
        <v>687</v>
      </c>
      <c r="R172" s="30"/>
      <c r="S172" s="30"/>
      <c r="T172" s="30"/>
      <c r="U172" s="30"/>
      <c r="V172" s="30"/>
      <c r="W172" s="30"/>
    </row>
    <row r="173" spans="1:23" ht="16.5" customHeight="1">
      <c r="A173" s="30" t="s">
        <v>688</v>
      </c>
      <c r="B173" s="30"/>
      <c r="C173" s="30"/>
      <c r="D173" s="30"/>
      <c r="E173" s="30"/>
      <c r="F173" s="30"/>
      <c r="G173" s="30"/>
      <c r="I173" s="30" t="s">
        <v>689</v>
      </c>
      <c r="J173" s="30"/>
      <c r="K173" s="30"/>
      <c r="L173" s="30"/>
      <c r="M173" s="30"/>
      <c r="N173" s="30"/>
      <c r="O173" s="30"/>
      <c r="Q173" s="30" t="s">
        <v>690</v>
      </c>
      <c r="R173" s="30"/>
      <c r="S173" s="30"/>
      <c r="T173" s="30"/>
      <c r="U173" s="30"/>
      <c r="V173" s="30"/>
      <c r="W173" s="30"/>
    </row>
    <row r="174" spans="1:23" ht="16.5" customHeight="1">
      <c r="A174" s="30" t="s">
        <v>691</v>
      </c>
      <c r="B174" s="30"/>
      <c r="C174" s="30"/>
      <c r="D174" s="30"/>
      <c r="E174" s="30"/>
      <c r="F174" s="30"/>
      <c r="G174" s="30"/>
      <c r="I174" s="30" t="s">
        <v>692</v>
      </c>
      <c r="J174" s="30"/>
      <c r="K174" s="30"/>
      <c r="L174" s="30"/>
      <c r="M174" s="30"/>
      <c r="N174" s="30"/>
      <c r="O174" s="30"/>
      <c r="Q174" s="30" t="s">
        <v>693</v>
      </c>
      <c r="R174" s="30"/>
      <c r="S174" s="30"/>
      <c r="T174" s="30"/>
      <c r="U174" s="30"/>
      <c r="V174" s="30"/>
      <c r="W174" s="30"/>
    </row>
    <row r="175" spans="1:23" ht="16.5" customHeight="1">
      <c r="A175" s="30" t="s">
        <v>694</v>
      </c>
      <c r="B175" s="30"/>
      <c r="C175" s="30"/>
      <c r="D175" s="30"/>
      <c r="E175" s="30"/>
      <c r="F175" s="30"/>
      <c r="G175" s="30"/>
      <c r="I175" s="30" t="s">
        <v>695</v>
      </c>
      <c r="J175" s="30"/>
      <c r="K175" s="30"/>
      <c r="L175" s="30"/>
      <c r="M175" s="30"/>
      <c r="N175" s="30"/>
      <c r="O175" s="30"/>
      <c r="Q175" s="30" t="s">
        <v>696</v>
      </c>
      <c r="R175" s="30"/>
      <c r="S175" s="30"/>
      <c r="T175" s="30"/>
      <c r="U175" s="30"/>
      <c r="V175" s="30"/>
      <c r="W175" s="30"/>
    </row>
    <row r="176" spans="1:23" ht="16.5" customHeight="1">
      <c r="A176" s="30" t="s">
        <v>697</v>
      </c>
      <c r="B176" s="30"/>
      <c r="C176" s="30"/>
      <c r="D176" s="30"/>
      <c r="E176" s="30"/>
      <c r="F176" s="30"/>
      <c r="G176" s="30"/>
      <c r="I176" s="30" t="s">
        <v>698</v>
      </c>
      <c r="J176" s="30"/>
      <c r="K176" s="30"/>
      <c r="L176" s="30"/>
      <c r="M176" s="30"/>
      <c r="N176" s="30"/>
      <c r="O176" s="30"/>
      <c r="Q176" s="30" t="s">
        <v>699</v>
      </c>
      <c r="R176" s="30"/>
      <c r="S176" s="30"/>
      <c r="T176" s="30"/>
      <c r="U176" s="30"/>
      <c r="V176" s="30"/>
      <c r="W176" s="30"/>
    </row>
    <row r="177" spans="1:23" ht="16.5" customHeight="1">
      <c r="A177" s="30" t="s">
        <v>700</v>
      </c>
      <c r="B177" s="30"/>
      <c r="C177" s="30"/>
      <c r="D177" s="30"/>
      <c r="E177" s="30"/>
      <c r="F177" s="30"/>
      <c r="G177" s="30"/>
      <c r="I177" s="30" t="s">
        <v>701</v>
      </c>
      <c r="J177" s="30"/>
      <c r="K177" s="30"/>
      <c r="L177" s="30"/>
      <c r="M177" s="30"/>
      <c r="N177" s="30"/>
      <c r="O177" s="30"/>
      <c r="Q177" s="30" t="s">
        <v>702</v>
      </c>
      <c r="R177" s="30"/>
      <c r="S177" s="30"/>
      <c r="T177" s="30"/>
      <c r="U177" s="30"/>
      <c r="V177" s="30"/>
      <c r="W177" s="30"/>
    </row>
    <row r="178" spans="1:23" ht="16.5" customHeight="1">
      <c r="A178" s="30" t="s">
        <v>703</v>
      </c>
      <c r="B178" s="30"/>
      <c r="C178" s="30"/>
      <c r="D178" s="30"/>
      <c r="E178" s="82"/>
      <c r="F178" s="30"/>
      <c r="G178" s="30"/>
      <c r="I178" s="30" t="s">
        <v>704</v>
      </c>
      <c r="J178" s="30"/>
      <c r="K178" s="30"/>
      <c r="L178" s="30"/>
      <c r="M178" s="82"/>
      <c r="N178" s="30"/>
      <c r="O178" s="30"/>
      <c r="Q178" s="30" t="s">
        <v>705</v>
      </c>
      <c r="R178" s="30"/>
      <c r="S178" s="30"/>
      <c r="T178" s="30"/>
      <c r="U178" s="82"/>
      <c r="V178" s="30"/>
      <c r="W178" s="30"/>
    </row>
    <row r="179" spans="1:23" ht="16.5" customHeight="1">
      <c r="A179" s="30" t="s">
        <v>706</v>
      </c>
      <c r="B179" s="30">
        <f aca="true" t="shared" si="33" ref="B179:G179">SUM(B167:B178)</f>
        <v>0</v>
      </c>
      <c r="C179" s="30">
        <f t="shared" si="33"/>
        <v>0</v>
      </c>
      <c r="D179" s="30">
        <f t="shared" si="33"/>
        <v>0</v>
      </c>
      <c r="E179" s="30">
        <f t="shared" si="33"/>
        <v>0</v>
      </c>
      <c r="F179" s="30">
        <f t="shared" si="33"/>
        <v>0</v>
      </c>
      <c r="G179" s="30">
        <f t="shared" si="33"/>
        <v>0</v>
      </c>
      <c r="I179" s="30" t="s">
        <v>707</v>
      </c>
      <c r="J179" s="30">
        <f aca="true" t="shared" si="34" ref="J179:O179">SUM(J167:J178)</f>
        <v>0</v>
      </c>
      <c r="K179" s="30">
        <f t="shared" si="34"/>
        <v>0</v>
      </c>
      <c r="L179" s="30">
        <f t="shared" si="34"/>
        <v>0</v>
      </c>
      <c r="M179" s="30">
        <f t="shared" si="34"/>
        <v>0</v>
      </c>
      <c r="N179" s="30">
        <f t="shared" si="34"/>
        <v>0</v>
      </c>
      <c r="O179" s="30">
        <f t="shared" si="34"/>
        <v>0</v>
      </c>
      <c r="Q179" s="30" t="s">
        <v>708</v>
      </c>
      <c r="R179" s="30">
        <f aca="true" t="shared" si="35" ref="R179:W179">SUM(R167:R178)</f>
        <v>0</v>
      </c>
      <c r="S179" s="30">
        <f t="shared" si="35"/>
        <v>0</v>
      </c>
      <c r="T179" s="30">
        <f t="shared" si="35"/>
        <v>0</v>
      </c>
      <c r="U179" s="30">
        <f t="shared" si="35"/>
        <v>0</v>
      </c>
      <c r="V179" s="30">
        <f t="shared" si="35"/>
        <v>0</v>
      </c>
      <c r="W179" s="30">
        <f t="shared" si="35"/>
        <v>0</v>
      </c>
    </row>
    <row r="180" spans="5:21" ht="16.5" customHeight="1">
      <c r="E180" s="76"/>
      <c r="M180" s="76"/>
      <c r="U180" s="76"/>
    </row>
    <row r="181" spans="1:23" ht="16.5" customHeight="1">
      <c r="A181" s="29">
        <f>Q166+1</f>
        <v>135</v>
      </c>
      <c r="B181" s="30" t="s">
        <v>709</v>
      </c>
      <c r="C181" s="30" t="s">
        <v>710</v>
      </c>
      <c r="D181" s="30" t="s">
        <v>711</v>
      </c>
      <c r="E181" s="30" t="s">
        <v>712</v>
      </c>
      <c r="F181" s="30" t="s">
        <v>713</v>
      </c>
      <c r="G181" s="30" t="s">
        <v>714</v>
      </c>
      <c r="I181" s="29">
        <f>A181+1</f>
        <v>136</v>
      </c>
      <c r="J181" s="30" t="s">
        <v>715</v>
      </c>
      <c r="K181" s="30" t="s">
        <v>716</v>
      </c>
      <c r="L181" s="30" t="s">
        <v>717</v>
      </c>
      <c r="M181" s="30" t="s">
        <v>718</v>
      </c>
      <c r="N181" s="30" t="s">
        <v>719</v>
      </c>
      <c r="O181" s="30" t="s">
        <v>720</v>
      </c>
      <c r="Q181" s="29">
        <f>I181+1</f>
        <v>137</v>
      </c>
      <c r="R181" s="30" t="s">
        <v>721</v>
      </c>
      <c r="S181" s="30" t="s">
        <v>722</v>
      </c>
      <c r="T181" s="30" t="s">
        <v>723</v>
      </c>
      <c r="U181" s="30" t="s">
        <v>724</v>
      </c>
      <c r="V181" s="30" t="s">
        <v>725</v>
      </c>
      <c r="W181" s="30" t="s">
        <v>726</v>
      </c>
    </row>
    <row r="182" spans="1:23" ht="16.5" customHeight="1">
      <c r="A182" s="30" t="s">
        <v>727</v>
      </c>
      <c r="B182" s="30"/>
      <c r="C182" s="30"/>
      <c r="D182" s="30"/>
      <c r="E182" s="30"/>
      <c r="F182" s="30"/>
      <c r="G182" s="30"/>
      <c r="I182" s="30" t="s">
        <v>728</v>
      </c>
      <c r="J182" s="30"/>
      <c r="K182" s="30"/>
      <c r="L182" s="30"/>
      <c r="M182" s="30"/>
      <c r="N182" s="30"/>
      <c r="O182" s="30"/>
      <c r="Q182" s="30" t="s">
        <v>729</v>
      </c>
      <c r="R182" s="30"/>
      <c r="S182" s="30"/>
      <c r="T182" s="30"/>
      <c r="U182" s="30"/>
      <c r="V182" s="30"/>
      <c r="W182" s="30"/>
    </row>
    <row r="183" spans="1:23" ht="16.5" customHeight="1">
      <c r="A183" s="30" t="s">
        <v>730</v>
      </c>
      <c r="B183" s="30"/>
      <c r="C183" s="30"/>
      <c r="D183" s="30"/>
      <c r="E183" s="30"/>
      <c r="F183" s="30"/>
      <c r="G183" s="30"/>
      <c r="I183" s="30" t="s">
        <v>731</v>
      </c>
      <c r="J183" s="30"/>
      <c r="K183" s="30"/>
      <c r="L183" s="30"/>
      <c r="M183" s="30"/>
      <c r="N183" s="30"/>
      <c r="O183" s="30"/>
      <c r="Q183" s="30" t="s">
        <v>732</v>
      </c>
      <c r="R183" s="30"/>
      <c r="S183" s="30"/>
      <c r="T183" s="30"/>
      <c r="U183" s="30"/>
      <c r="V183" s="30"/>
      <c r="W183" s="30"/>
    </row>
    <row r="184" spans="1:23" ht="16.5" customHeight="1">
      <c r="A184" s="30" t="s">
        <v>733</v>
      </c>
      <c r="B184" s="30"/>
      <c r="C184" s="30"/>
      <c r="D184" s="30"/>
      <c r="E184" s="30"/>
      <c r="F184" s="30"/>
      <c r="G184" s="30"/>
      <c r="I184" s="30" t="s">
        <v>734</v>
      </c>
      <c r="J184" s="30"/>
      <c r="K184" s="30"/>
      <c r="L184" s="30"/>
      <c r="M184" s="30"/>
      <c r="N184" s="30"/>
      <c r="O184" s="30"/>
      <c r="Q184" s="30" t="s">
        <v>735</v>
      </c>
      <c r="R184" s="30"/>
      <c r="S184" s="30"/>
      <c r="T184" s="30"/>
      <c r="U184" s="30"/>
      <c r="V184" s="30"/>
      <c r="W184" s="30"/>
    </row>
    <row r="185" spans="1:23" ht="16.5" customHeight="1">
      <c r="A185" s="30" t="s">
        <v>736</v>
      </c>
      <c r="B185" s="30"/>
      <c r="C185" s="30"/>
      <c r="D185" s="30"/>
      <c r="E185" s="30"/>
      <c r="F185" s="30"/>
      <c r="G185" s="30"/>
      <c r="I185" s="30" t="s">
        <v>737</v>
      </c>
      <c r="J185" s="30"/>
      <c r="K185" s="30"/>
      <c r="L185" s="30"/>
      <c r="M185" s="30"/>
      <c r="N185" s="30"/>
      <c r="O185" s="30"/>
      <c r="Q185" s="30" t="s">
        <v>738</v>
      </c>
      <c r="R185" s="30"/>
      <c r="S185" s="30"/>
      <c r="T185" s="30"/>
      <c r="U185" s="30"/>
      <c r="V185" s="30"/>
      <c r="W185" s="30"/>
    </row>
    <row r="186" spans="1:23" ht="16.5" customHeight="1">
      <c r="A186" s="30" t="s">
        <v>739</v>
      </c>
      <c r="B186" s="30"/>
      <c r="C186" s="30"/>
      <c r="D186" s="30"/>
      <c r="E186" s="30"/>
      <c r="F186" s="30"/>
      <c r="G186" s="30"/>
      <c r="I186" s="30" t="s">
        <v>740</v>
      </c>
      <c r="J186" s="30"/>
      <c r="K186" s="30"/>
      <c r="L186" s="30"/>
      <c r="M186" s="30"/>
      <c r="N186" s="30"/>
      <c r="O186" s="30"/>
      <c r="Q186" s="30" t="s">
        <v>741</v>
      </c>
      <c r="R186" s="30"/>
      <c r="S186" s="30"/>
      <c r="T186" s="30"/>
      <c r="U186" s="30"/>
      <c r="V186" s="30"/>
      <c r="W186" s="30"/>
    </row>
    <row r="187" spans="1:23" ht="16.5" customHeight="1">
      <c r="A187" s="30" t="s">
        <v>742</v>
      </c>
      <c r="B187" s="30"/>
      <c r="C187" s="30"/>
      <c r="D187" s="30"/>
      <c r="E187" s="30"/>
      <c r="F187" s="30"/>
      <c r="G187" s="30"/>
      <c r="I187" s="30" t="s">
        <v>743</v>
      </c>
      <c r="J187" s="30"/>
      <c r="K187" s="30"/>
      <c r="L187" s="30"/>
      <c r="M187" s="30"/>
      <c r="N187" s="30"/>
      <c r="O187" s="30"/>
      <c r="Q187" s="30" t="s">
        <v>744</v>
      </c>
      <c r="R187" s="30"/>
      <c r="S187" s="30"/>
      <c r="T187" s="30"/>
      <c r="U187" s="30"/>
      <c r="V187" s="30"/>
      <c r="W187" s="30"/>
    </row>
    <row r="188" spans="1:23" ht="16.5" customHeight="1">
      <c r="A188" s="30" t="s">
        <v>745</v>
      </c>
      <c r="B188" s="30"/>
      <c r="C188" s="30"/>
      <c r="D188" s="30"/>
      <c r="E188" s="30"/>
      <c r="F188" s="30"/>
      <c r="G188" s="30"/>
      <c r="I188" s="30" t="s">
        <v>746</v>
      </c>
      <c r="J188" s="30"/>
      <c r="K188" s="30"/>
      <c r="L188" s="30"/>
      <c r="M188" s="30"/>
      <c r="N188" s="30"/>
      <c r="O188" s="30"/>
      <c r="Q188" s="30" t="s">
        <v>747</v>
      </c>
      <c r="R188" s="30"/>
      <c r="S188" s="30"/>
      <c r="T188" s="30"/>
      <c r="U188" s="30"/>
      <c r="V188" s="30"/>
      <c r="W188" s="30"/>
    </row>
    <row r="189" spans="1:23" ht="16.5" customHeight="1">
      <c r="A189" s="30" t="s">
        <v>748</v>
      </c>
      <c r="B189" s="30"/>
      <c r="C189" s="30"/>
      <c r="D189" s="30"/>
      <c r="E189" s="30"/>
      <c r="F189" s="30"/>
      <c r="G189" s="30"/>
      <c r="I189" s="30" t="s">
        <v>749</v>
      </c>
      <c r="J189" s="30"/>
      <c r="K189" s="30"/>
      <c r="L189" s="30"/>
      <c r="M189" s="30"/>
      <c r="N189" s="30"/>
      <c r="O189" s="30"/>
      <c r="Q189" s="30" t="s">
        <v>750</v>
      </c>
      <c r="R189" s="30"/>
      <c r="S189" s="30"/>
      <c r="T189" s="30"/>
      <c r="U189" s="30"/>
      <c r="V189" s="30"/>
      <c r="W189" s="30"/>
    </row>
    <row r="190" spans="1:23" ht="16.5" customHeight="1">
      <c r="A190" s="30" t="s">
        <v>751</v>
      </c>
      <c r="B190" s="30"/>
      <c r="C190" s="30"/>
      <c r="D190" s="30"/>
      <c r="E190" s="30"/>
      <c r="F190" s="30"/>
      <c r="G190" s="30"/>
      <c r="I190" s="30" t="s">
        <v>752</v>
      </c>
      <c r="J190" s="30"/>
      <c r="K190" s="30"/>
      <c r="L190" s="30"/>
      <c r="M190" s="30"/>
      <c r="N190" s="30"/>
      <c r="O190" s="30"/>
      <c r="Q190" s="30" t="s">
        <v>753</v>
      </c>
      <c r="R190" s="30"/>
      <c r="S190" s="30"/>
      <c r="T190" s="30"/>
      <c r="U190" s="30"/>
      <c r="V190" s="30"/>
      <c r="W190" s="30"/>
    </row>
    <row r="191" spans="1:23" ht="16.5" customHeight="1">
      <c r="A191" s="30" t="s">
        <v>754</v>
      </c>
      <c r="B191" s="30"/>
      <c r="C191" s="30"/>
      <c r="D191" s="30"/>
      <c r="E191" s="30"/>
      <c r="F191" s="30"/>
      <c r="G191" s="30"/>
      <c r="I191" s="30" t="s">
        <v>755</v>
      </c>
      <c r="J191" s="30"/>
      <c r="K191" s="30"/>
      <c r="L191" s="30"/>
      <c r="M191" s="30"/>
      <c r="N191" s="30"/>
      <c r="O191" s="30"/>
      <c r="Q191" s="30" t="s">
        <v>756</v>
      </c>
      <c r="R191" s="30"/>
      <c r="S191" s="30"/>
      <c r="T191" s="30"/>
      <c r="U191" s="30"/>
      <c r="V191" s="30"/>
      <c r="W191" s="30"/>
    </row>
    <row r="192" spans="1:23" ht="16.5" customHeight="1">
      <c r="A192" s="30" t="s">
        <v>757</v>
      </c>
      <c r="B192" s="30"/>
      <c r="C192" s="30"/>
      <c r="D192" s="30"/>
      <c r="E192" s="30"/>
      <c r="F192" s="30"/>
      <c r="G192" s="30"/>
      <c r="I192" s="30" t="s">
        <v>758</v>
      </c>
      <c r="J192" s="30"/>
      <c r="K192" s="30"/>
      <c r="L192" s="30"/>
      <c r="M192" s="30"/>
      <c r="N192" s="30"/>
      <c r="O192" s="30"/>
      <c r="Q192" s="30" t="s">
        <v>759</v>
      </c>
      <c r="R192" s="30"/>
      <c r="S192" s="30"/>
      <c r="T192" s="30"/>
      <c r="U192" s="30"/>
      <c r="V192" s="30"/>
      <c r="W192" s="30"/>
    </row>
    <row r="193" spans="1:23" ht="16.5" customHeight="1">
      <c r="A193" s="30" t="s">
        <v>760</v>
      </c>
      <c r="B193" s="30"/>
      <c r="C193" s="30"/>
      <c r="D193" s="30"/>
      <c r="E193" s="82"/>
      <c r="F193" s="30"/>
      <c r="G193" s="30"/>
      <c r="I193" s="30" t="s">
        <v>761</v>
      </c>
      <c r="J193" s="30"/>
      <c r="K193" s="30"/>
      <c r="L193" s="30"/>
      <c r="M193" s="30"/>
      <c r="N193" s="30"/>
      <c r="O193" s="30"/>
      <c r="Q193" s="30" t="s">
        <v>762</v>
      </c>
      <c r="R193" s="30"/>
      <c r="S193" s="30"/>
      <c r="T193" s="30"/>
      <c r="U193" s="30"/>
      <c r="V193" s="30"/>
      <c r="W193" s="30"/>
    </row>
    <row r="194" spans="1:23" ht="16.5" customHeight="1">
      <c r="A194" s="30" t="s">
        <v>763</v>
      </c>
      <c r="B194" s="30">
        <f aca="true" t="shared" si="36" ref="B194:G194">SUM(B182:B193)</f>
        <v>0</v>
      </c>
      <c r="C194" s="30">
        <f t="shared" si="36"/>
        <v>0</v>
      </c>
      <c r="D194" s="30">
        <f t="shared" si="36"/>
        <v>0</v>
      </c>
      <c r="E194" s="30">
        <f t="shared" si="36"/>
        <v>0</v>
      </c>
      <c r="F194" s="30">
        <f t="shared" si="36"/>
        <v>0</v>
      </c>
      <c r="G194" s="30">
        <f t="shared" si="36"/>
        <v>0</v>
      </c>
      <c r="I194" s="30" t="s">
        <v>764</v>
      </c>
      <c r="J194" s="30">
        <f aca="true" t="shared" si="37" ref="J194:O194">SUM(J182:J193)</f>
        <v>0</v>
      </c>
      <c r="K194" s="30">
        <f t="shared" si="37"/>
        <v>0</v>
      </c>
      <c r="L194" s="30">
        <f t="shared" si="37"/>
        <v>0</v>
      </c>
      <c r="M194" s="30">
        <f t="shared" si="37"/>
        <v>0</v>
      </c>
      <c r="N194" s="30">
        <f t="shared" si="37"/>
        <v>0</v>
      </c>
      <c r="O194" s="30">
        <f t="shared" si="37"/>
        <v>0</v>
      </c>
      <c r="Q194" s="30" t="s">
        <v>765</v>
      </c>
      <c r="R194" s="30">
        <f aca="true" t="shared" si="38" ref="R194:W194">SUM(R182:R193)</f>
        <v>0</v>
      </c>
      <c r="S194" s="30">
        <f t="shared" si="38"/>
        <v>0</v>
      </c>
      <c r="T194" s="30">
        <f t="shared" si="38"/>
        <v>0</v>
      </c>
      <c r="U194" s="30">
        <f t="shared" si="38"/>
        <v>0</v>
      </c>
      <c r="V194" s="30">
        <f t="shared" si="38"/>
        <v>0</v>
      </c>
      <c r="W194" s="30">
        <f t="shared" si="38"/>
        <v>0</v>
      </c>
    </row>
    <row r="195" ht="16.5" customHeight="1">
      <c r="E195" s="76"/>
    </row>
    <row r="196" spans="1:23" ht="16.5" customHeight="1">
      <c r="A196" s="29">
        <f>Q181+1</f>
        <v>138</v>
      </c>
      <c r="B196" s="30" t="s">
        <v>766</v>
      </c>
      <c r="C196" s="30" t="s">
        <v>767</v>
      </c>
      <c r="D196" s="30" t="s">
        <v>768</v>
      </c>
      <c r="E196" s="30" t="s">
        <v>769</v>
      </c>
      <c r="F196" s="30" t="s">
        <v>770</v>
      </c>
      <c r="G196" s="30" t="s">
        <v>771</v>
      </c>
      <c r="I196" s="29">
        <f>A196+1</f>
        <v>139</v>
      </c>
      <c r="J196" s="30" t="s">
        <v>772</v>
      </c>
      <c r="K196" s="30" t="s">
        <v>773</v>
      </c>
      <c r="L196" s="30" t="s">
        <v>774</v>
      </c>
      <c r="M196" s="30" t="s">
        <v>775</v>
      </c>
      <c r="N196" s="30" t="s">
        <v>776</v>
      </c>
      <c r="O196" s="30" t="s">
        <v>777</v>
      </c>
      <c r="Q196" s="29">
        <f>I196+1</f>
        <v>140</v>
      </c>
      <c r="R196" s="30" t="s">
        <v>778</v>
      </c>
      <c r="S196" s="30" t="s">
        <v>779</v>
      </c>
      <c r="T196" s="30" t="s">
        <v>780</v>
      </c>
      <c r="U196" s="30" t="s">
        <v>781</v>
      </c>
      <c r="V196" s="30" t="s">
        <v>782</v>
      </c>
      <c r="W196" s="30" t="s">
        <v>783</v>
      </c>
    </row>
    <row r="197" spans="1:23" ht="16.5" customHeight="1">
      <c r="A197" s="30" t="s">
        <v>784</v>
      </c>
      <c r="B197" s="30"/>
      <c r="C197" s="30"/>
      <c r="D197" s="30"/>
      <c r="E197" s="30"/>
      <c r="F197" s="30"/>
      <c r="G197" s="30"/>
      <c r="I197" s="30" t="s">
        <v>785</v>
      </c>
      <c r="J197" s="30"/>
      <c r="K197" s="30"/>
      <c r="L197" s="30"/>
      <c r="M197" s="30"/>
      <c r="N197" s="30"/>
      <c r="O197" s="30"/>
      <c r="Q197" s="30" t="s">
        <v>786</v>
      </c>
      <c r="R197" s="30"/>
      <c r="S197" s="30"/>
      <c r="T197" s="30"/>
      <c r="U197" s="30"/>
      <c r="V197" s="30"/>
      <c r="W197" s="30"/>
    </row>
    <row r="198" spans="1:23" ht="16.5" customHeight="1">
      <c r="A198" s="30" t="s">
        <v>787</v>
      </c>
      <c r="B198" s="30"/>
      <c r="C198" s="30"/>
      <c r="D198" s="30"/>
      <c r="E198" s="30"/>
      <c r="F198" s="30"/>
      <c r="G198" s="30"/>
      <c r="I198" s="30" t="s">
        <v>788</v>
      </c>
      <c r="J198" s="30"/>
      <c r="K198" s="30"/>
      <c r="L198" s="30"/>
      <c r="M198" s="30"/>
      <c r="N198" s="30"/>
      <c r="O198" s="30"/>
      <c r="Q198" s="30" t="s">
        <v>789</v>
      </c>
      <c r="R198" s="30"/>
      <c r="S198" s="30"/>
      <c r="T198" s="30"/>
      <c r="U198" s="30"/>
      <c r="V198" s="30"/>
      <c r="W198" s="30"/>
    </row>
    <row r="199" spans="1:23" ht="16.5" customHeight="1">
      <c r="A199" s="30" t="s">
        <v>790</v>
      </c>
      <c r="B199" s="30"/>
      <c r="C199" s="30"/>
      <c r="D199" s="30"/>
      <c r="E199" s="30"/>
      <c r="F199" s="30"/>
      <c r="G199" s="30"/>
      <c r="I199" s="30" t="s">
        <v>791</v>
      </c>
      <c r="J199" s="30"/>
      <c r="K199" s="30"/>
      <c r="L199" s="30"/>
      <c r="M199" s="30"/>
      <c r="N199" s="30"/>
      <c r="O199" s="30"/>
      <c r="Q199" s="30" t="s">
        <v>792</v>
      </c>
      <c r="R199" s="30"/>
      <c r="S199" s="30"/>
      <c r="T199" s="30"/>
      <c r="U199" s="30"/>
      <c r="V199" s="30"/>
      <c r="W199" s="30"/>
    </row>
    <row r="200" spans="1:23" ht="16.5" customHeight="1">
      <c r="A200" s="30" t="s">
        <v>793</v>
      </c>
      <c r="B200" s="30"/>
      <c r="C200" s="30"/>
      <c r="D200" s="30"/>
      <c r="E200" s="30"/>
      <c r="F200" s="30"/>
      <c r="G200" s="30"/>
      <c r="I200" s="30" t="s">
        <v>794</v>
      </c>
      <c r="J200" s="30"/>
      <c r="K200" s="30"/>
      <c r="L200" s="30"/>
      <c r="M200" s="30"/>
      <c r="N200" s="30"/>
      <c r="O200" s="30"/>
      <c r="Q200" s="30" t="s">
        <v>795</v>
      </c>
      <c r="R200" s="30"/>
      <c r="S200" s="30"/>
      <c r="T200" s="30"/>
      <c r="U200" s="30"/>
      <c r="V200" s="30"/>
      <c r="W200" s="30"/>
    </row>
    <row r="201" spans="1:23" ht="16.5" customHeight="1">
      <c r="A201" s="30" t="s">
        <v>796</v>
      </c>
      <c r="B201" s="30"/>
      <c r="C201" s="30"/>
      <c r="D201" s="30"/>
      <c r="E201" s="30"/>
      <c r="F201" s="30"/>
      <c r="G201" s="30"/>
      <c r="I201" s="30" t="s">
        <v>797</v>
      </c>
      <c r="J201" s="30"/>
      <c r="K201" s="30"/>
      <c r="L201" s="30"/>
      <c r="M201" s="30"/>
      <c r="N201" s="30"/>
      <c r="O201" s="30"/>
      <c r="Q201" s="30" t="s">
        <v>798</v>
      </c>
      <c r="R201" s="30"/>
      <c r="S201" s="30"/>
      <c r="T201" s="30"/>
      <c r="U201" s="30"/>
      <c r="V201" s="30"/>
      <c r="W201" s="30"/>
    </row>
    <row r="202" spans="1:23" ht="16.5" customHeight="1">
      <c r="A202" s="30" t="s">
        <v>799</v>
      </c>
      <c r="B202" s="30"/>
      <c r="C202" s="30"/>
      <c r="D202" s="30"/>
      <c r="E202" s="30"/>
      <c r="F202" s="30"/>
      <c r="G202" s="30"/>
      <c r="I202" s="30" t="s">
        <v>800</v>
      </c>
      <c r="J202" s="30"/>
      <c r="K202" s="30"/>
      <c r="L202" s="30"/>
      <c r="M202" s="30"/>
      <c r="N202" s="30"/>
      <c r="O202" s="30"/>
      <c r="Q202" s="30" t="s">
        <v>801</v>
      </c>
      <c r="R202" s="30"/>
      <c r="S202" s="30"/>
      <c r="T202" s="30"/>
      <c r="U202" s="30"/>
      <c r="V202" s="30"/>
      <c r="W202" s="30"/>
    </row>
    <row r="203" spans="1:23" ht="16.5" customHeight="1">
      <c r="A203" s="30" t="s">
        <v>802</v>
      </c>
      <c r="B203" s="30"/>
      <c r="C203" s="30"/>
      <c r="D203" s="30"/>
      <c r="E203" s="30"/>
      <c r="F203" s="30"/>
      <c r="G203" s="30"/>
      <c r="I203" s="30" t="s">
        <v>803</v>
      </c>
      <c r="J203" s="30"/>
      <c r="K203" s="30"/>
      <c r="L203" s="30"/>
      <c r="M203" s="30"/>
      <c r="N203" s="30"/>
      <c r="O203" s="30"/>
      <c r="Q203" s="30" t="s">
        <v>804</v>
      </c>
      <c r="R203" s="30"/>
      <c r="S203" s="30"/>
      <c r="T203" s="30"/>
      <c r="U203" s="30"/>
      <c r="V203" s="30"/>
      <c r="W203" s="30"/>
    </row>
    <row r="204" spans="1:23" ht="16.5" customHeight="1">
      <c r="A204" s="30" t="s">
        <v>805</v>
      </c>
      <c r="B204" s="30"/>
      <c r="C204" s="30"/>
      <c r="D204" s="30"/>
      <c r="E204" s="30"/>
      <c r="F204" s="30"/>
      <c r="G204" s="30"/>
      <c r="I204" s="30" t="s">
        <v>806</v>
      </c>
      <c r="J204" s="30"/>
      <c r="K204" s="30"/>
      <c r="L204" s="30"/>
      <c r="M204" s="30"/>
      <c r="N204" s="30"/>
      <c r="O204" s="30"/>
      <c r="Q204" s="30" t="s">
        <v>807</v>
      </c>
      <c r="R204" s="30"/>
      <c r="S204" s="30"/>
      <c r="T204" s="30"/>
      <c r="U204" s="30"/>
      <c r="V204" s="30"/>
      <c r="W204" s="30"/>
    </row>
    <row r="205" spans="1:23" ht="16.5" customHeight="1">
      <c r="A205" s="30" t="s">
        <v>808</v>
      </c>
      <c r="B205" s="30"/>
      <c r="C205" s="30"/>
      <c r="D205" s="30"/>
      <c r="E205" s="30"/>
      <c r="F205" s="30"/>
      <c r="G205" s="30"/>
      <c r="I205" s="30" t="s">
        <v>809</v>
      </c>
      <c r="J205" s="30"/>
      <c r="K205" s="30"/>
      <c r="L205" s="30"/>
      <c r="M205" s="30"/>
      <c r="N205" s="30"/>
      <c r="O205" s="30"/>
      <c r="Q205" s="30" t="s">
        <v>810</v>
      </c>
      <c r="R205" s="30"/>
      <c r="S205" s="30"/>
      <c r="T205" s="30"/>
      <c r="U205" s="30"/>
      <c r="V205" s="30"/>
      <c r="W205" s="30"/>
    </row>
    <row r="206" spans="1:23" ht="16.5" customHeight="1">
      <c r="A206" s="30" t="s">
        <v>811</v>
      </c>
      <c r="B206" s="30"/>
      <c r="C206" s="30"/>
      <c r="D206" s="30"/>
      <c r="E206" s="30"/>
      <c r="F206" s="30"/>
      <c r="G206" s="30"/>
      <c r="I206" s="30" t="s">
        <v>812</v>
      </c>
      <c r="J206" s="30"/>
      <c r="K206" s="30"/>
      <c r="L206" s="30"/>
      <c r="M206" s="30"/>
      <c r="N206" s="30"/>
      <c r="O206" s="30"/>
      <c r="Q206" s="30" t="s">
        <v>813</v>
      </c>
      <c r="R206" s="30"/>
      <c r="S206" s="30"/>
      <c r="T206" s="30"/>
      <c r="U206" s="30"/>
      <c r="V206" s="30"/>
      <c r="W206" s="30"/>
    </row>
    <row r="207" spans="1:23" ht="16.5" customHeight="1">
      <c r="A207" s="30" t="s">
        <v>814</v>
      </c>
      <c r="B207" s="30"/>
      <c r="C207" s="30"/>
      <c r="D207" s="30"/>
      <c r="E207" s="30"/>
      <c r="F207" s="30"/>
      <c r="G207" s="30"/>
      <c r="I207" s="30" t="s">
        <v>815</v>
      </c>
      <c r="J207" s="30"/>
      <c r="K207" s="30"/>
      <c r="L207" s="30"/>
      <c r="M207" s="30"/>
      <c r="N207" s="30"/>
      <c r="O207" s="30"/>
      <c r="Q207" s="30" t="s">
        <v>816</v>
      </c>
      <c r="R207" s="30"/>
      <c r="S207" s="30"/>
      <c r="T207" s="30"/>
      <c r="U207" s="30"/>
      <c r="V207" s="30"/>
      <c r="W207" s="30"/>
    </row>
    <row r="208" spans="1:23" ht="16.5" customHeight="1">
      <c r="A208" s="30" t="s">
        <v>817</v>
      </c>
      <c r="B208" s="30"/>
      <c r="C208" s="30"/>
      <c r="D208" s="30"/>
      <c r="E208" s="30"/>
      <c r="F208" s="30"/>
      <c r="G208" s="30"/>
      <c r="I208" s="30" t="s">
        <v>818</v>
      </c>
      <c r="J208" s="30"/>
      <c r="K208" s="30"/>
      <c r="L208" s="30"/>
      <c r="M208" s="30"/>
      <c r="N208" s="30"/>
      <c r="O208" s="30"/>
      <c r="Q208" s="30" t="s">
        <v>819</v>
      </c>
      <c r="R208" s="30"/>
      <c r="S208" s="30"/>
      <c r="T208" s="30"/>
      <c r="U208" s="30"/>
      <c r="V208" s="30"/>
      <c r="W208" s="30"/>
    </row>
    <row r="209" spans="1:23" ht="16.5" customHeight="1">
      <c r="A209" s="30" t="s">
        <v>820</v>
      </c>
      <c r="B209" s="30">
        <f aca="true" t="shared" si="39" ref="B209:G209">SUM(B197:B208)</f>
        <v>0</v>
      </c>
      <c r="C209" s="30">
        <f t="shared" si="39"/>
        <v>0</v>
      </c>
      <c r="D209" s="30">
        <f t="shared" si="39"/>
        <v>0</v>
      </c>
      <c r="E209" s="30">
        <f t="shared" si="39"/>
        <v>0</v>
      </c>
      <c r="F209" s="30">
        <f t="shared" si="39"/>
        <v>0</v>
      </c>
      <c r="G209" s="30">
        <f t="shared" si="39"/>
        <v>0</v>
      </c>
      <c r="I209" s="30" t="s">
        <v>821</v>
      </c>
      <c r="J209" s="30">
        <f aca="true" t="shared" si="40" ref="J209:O209">SUM(J197:J208)</f>
        <v>0</v>
      </c>
      <c r="K209" s="30">
        <f t="shared" si="40"/>
        <v>0</v>
      </c>
      <c r="L209" s="30">
        <f t="shared" si="40"/>
        <v>0</v>
      </c>
      <c r="M209" s="30">
        <f t="shared" si="40"/>
        <v>0</v>
      </c>
      <c r="N209" s="30">
        <f t="shared" si="40"/>
        <v>0</v>
      </c>
      <c r="O209" s="30">
        <f t="shared" si="40"/>
        <v>0</v>
      </c>
      <c r="Q209" s="30" t="s">
        <v>822</v>
      </c>
      <c r="R209" s="30">
        <f aca="true" t="shared" si="41" ref="R209:W209">SUM(R197:R208)</f>
        <v>0</v>
      </c>
      <c r="S209" s="30">
        <f t="shared" si="41"/>
        <v>0</v>
      </c>
      <c r="T209" s="30">
        <f t="shared" si="41"/>
        <v>0</v>
      </c>
      <c r="U209" s="30">
        <f t="shared" si="41"/>
        <v>0</v>
      </c>
      <c r="V209" s="30">
        <f t="shared" si="41"/>
        <v>0</v>
      </c>
      <c r="W209" s="30">
        <f t="shared" si="41"/>
        <v>0</v>
      </c>
    </row>
    <row r="211" spans="1:23" ht="16.5" customHeight="1">
      <c r="A211" s="29">
        <f>Q196+1</f>
        <v>141</v>
      </c>
      <c r="B211" s="30" t="s">
        <v>823</v>
      </c>
      <c r="C211" s="30" t="s">
        <v>824</v>
      </c>
      <c r="D211" s="30" t="s">
        <v>825</v>
      </c>
      <c r="E211" s="30" t="s">
        <v>826</v>
      </c>
      <c r="F211" s="30" t="s">
        <v>827</v>
      </c>
      <c r="G211" s="30" t="s">
        <v>828</v>
      </c>
      <c r="I211" s="29">
        <f>A211+1</f>
        <v>142</v>
      </c>
      <c r="J211" s="30" t="s">
        <v>829</v>
      </c>
      <c r="K211" s="30" t="s">
        <v>830</v>
      </c>
      <c r="L211" s="30" t="s">
        <v>831</v>
      </c>
      <c r="M211" s="30" t="s">
        <v>832</v>
      </c>
      <c r="N211" s="30" t="s">
        <v>833</v>
      </c>
      <c r="O211" s="30" t="s">
        <v>834</v>
      </c>
      <c r="Q211" s="29">
        <f>I211+1</f>
        <v>143</v>
      </c>
      <c r="R211" s="30" t="s">
        <v>835</v>
      </c>
      <c r="S211" s="30" t="s">
        <v>836</v>
      </c>
      <c r="T211" s="30" t="s">
        <v>837</v>
      </c>
      <c r="U211" s="30" t="s">
        <v>838</v>
      </c>
      <c r="V211" s="30" t="s">
        <v>839</v>
      </c>
      <c r="W211" s="30" t="s">
        <v>840</v>
      </c>
    </row>
    <row r="212" spans="1:23" ht="16.5" customHeight="1">
      <c r="A212" s="30" t="s">
        <v>841</v>
      </c>
      <c r="B212" s="30"/>
      <c r="C212" s="30"/>
      <c r="D212" s="30"/>
      <c r="E212" s="30"/>
      <c r="F212" s="30"/>
      <c r="G212" s="30"/>
      <c r="I212" s="30" t="s">
        <v>842</v>
      </c>
      <c r="J212" s="30"/>
      <c r="K212" s="30"/>
      <c r="L212" s="30"/>
      <c r="M212" s="30"/>
      <c r="N212" s="30"/>
      <c r="O212" s="30"/>
      <c r="Q212" s="30" t="s">
        <v>843</v>
      </c>
      <c r="R212" s="30"/>
      <c r="S212" s="30"/>
      <c r="T212" s="30"/>
      <c r="U212" s="30"/>
      <c r="V212" s="30"/>
      <c r="W212" s="30"/>
    </row>
    <row r="213" spans="1:23" ht="16.5" customHeight="1">
      <c r="A213" s="30" t="s">
        <v>844</v>
      </c>
      <c r="B213" s="30"/>
      <c r="C213" s="30"/>
      <c r="D213" s="30"/>
      <c r="E213" s="30"/>
      <c r="F213" s="30"/>
      <c r="G213" s="30"/>
      <c r="I213" s="30" t="s">
        <v>845</v>
      </c>
      <c r="J213" s="30"/>
      <c r="K213" s="30"/>
      <c r="L213" s="30"/>
      <c r="M213" s="30"/>
      <c r="N213" s="30"/>
      <c r="O213" s="30"/>
      <c r="Q213" s="30" t="s">
        <v>846</v>
      </c>
      <c r="R213" s="30"/>
      <c r="S213" s="30"/>
      <c r="T213" s="30"/>
      <c r="U213" s="30"/>
      <c r="V213" s="30"/>
      <c r="W213" s="30"/>
    </row>
    <row r="214" spans="1:23" ht="16.5" customHeight="1">
      <c r="A214" s="30" t="s">
        <v>847</v>
      </c>
      <c r="B214" s="30"/>
      <c r="C214" s="30"/>
      <c r="D214" s="30"/>
      <c r="E214" s="30"/>
      <c r="F214" s="30"/>
      <c r="G214" s="30"/>
      <c r="I214" s="30" t="s">
        <v>848</v>
      </c>
      <c r="J214" s="30"/>
      <c r="K214" s="30"/>
      <c r="L214" s="30"/>
      <c r="M214" s="30"/>
      <c r="N214" s="30"/>
      <c r="O214" s="30"/>
      <c r="Q214" s="30" t="s">
        <v>849</v>
      </c>
      <c r="R214" s="30"/>
      <c r="S214" s="30"/>
      <c r="T214" s="30"/>
      <c r="U214" s="30"/>
      <c r="V214" s="30"/>
      <c r="W214" s="30"/>
    </row>
    <row r="215" spans="1:23" ht="16.5" customHeight="1">
      <c r="A215" s="30" t="s">
        <v>850</v>
      </c>
      <c r="B215" s="30"/>
      <c r="C215" s="30"/>
      <c r="D215" s="30"/>
      <c r="E215" s="30"/>
      <c r="F215" s="30"/>
      <c r="G215" s="30"/>
      <c r="I215" s="30" t="s">
        <v>851</v>
      </c>
      <c r="J215" s="30"/>
      <c r="K215" s="30"/>
      <c r="L215" s="30"/>
      <c r="M215" s="30"/>
      <c r="N215" s="30"/>
      <c r="O215" s="30"/>
      <c r="Q215" s="30" t="s">
        <v>852</v>
      </c>
      <c r="R215" s="30"/>
      <c r="S215" s="30"/>
      <c r="T215" s="30"/>
      <c r="U215" s="30"/>
      <c r="V215" s="30"/>
      <c r="W215" s="30"/>
    </row>
    <row r="216" spans="1:23" ht="16.5" customHeight="1">
      <c r="A216" s="30" t="s">
        <v>853</v>
      </c>
      <c r="B216" s="30"/>
      <c r="C216" s="30"/>
      <c r="D216" s="30"/>
      <c r="E216" s="30"/>
      <c r="F216" s="30"/>
      <c r="G216" s="30"/>
      <c r="I216" s="30" t="s">
        <v>854</v>
      </c>
      <c r="J216" s="30"/>
      <c r="K216" s="30"/>
      <c r="L216" s="30"/>
      <c r="M216" s="30"/>
      <c r="N216" s="30"/>
      <c r="O216" s="30"/>
      <c r="Q216" s="30" t="s">
        <v>855</v>
      </c>
      <c r="R216" s="30"/>
      <c r="S216" s="30"/>
      <c r="T216" s="30"/>
      <c r="U216" s="30"/>
      <c r="V216" s="30"/>
      <c r="W216" s="30"/>
    </row>
    <row r="217" spans="1:23" ht="16.5" customHeight="1">
      <c r="A217" s="30" t="s">
        <v>856</v>
      </c>
      <c r="B217" s="30"/>
      <c r="C217" s="30"/>
      <c r="D217" s="30"/>
      <c r="E217" s="30"/>
      <c r="F217" s="30"/>
      <c r="G217" s="30"/>
      <c r="I217" s="30" t="s">
        <v>857</v>
      </c>
      <c r="J217" s="30"/>
      <c r="K217" s="30"/>
      <c r="L217" s="30"/>
      <c r="M217" s="30"/>
      <c r="N217" s="30"/>
      <c r="O217" s="30"/>
      <c r="Q217" s="30" t="s">
        <v>858</v>
      </c>
      <c r="R217" s="30"/>
      <c r="S217" s="30"/>
      <c r="T217" s="30"/>
      <c r="U217" s="30"/>
      <c r="V217" s="30"/>
      <c r="W217" s="30"/>
    </row>
    <row r="218" spans="1:23" ht="16.5" customHeight="1">
      <c r="A218" s="30" t="s">
        <v>859</v>
      </c>
      <c r="B218" s="30"/>
      <c r="C218" s="30"/>
      <c r="D218" s="30"/>
      <c r="E218" s="30"/>
      <c r="F218" s="30"/>
      <c r="G218" s="30"/>
      <c r="I218" s="30" t="s">
        <v>860</v>
      </c>
      <c r="J218" s="30"/>
      <c r="K218" s="30"/>
      <c r="L218" s="30"/>
      <c r="M218" s="30"/>
      <c r="N218" s="30"/>
      <c r="O218" s="30"/>
      <c r="Q218" s="30" t="s">
        <v>861</v>
      </c>
      <c r="R218" s="30"/>
      <c r="S218" s="30"/>
      <c r="T218" s="30"/>
      <c r="U218" s="30"/>
      <c r="V218" s="30"/>
      <c r="W218" s="30"/>
    </row>
    <row r="219" spans="1:23" ht="16.5" customHeight="1">
      <c r="A219" s="30" t="s">
        <v>862</v>
      </c>
      <c r="B219" s="30"/>
      <c r="C219" s="30"/>
      <c r="D219" s="30"/>
      <c r="E219" s="30"/>
      <c r="F219" s="30"/>
      <c r="G219" s="30"/>
      <c r="I219" s="30" t="s">
        <v>863</v>
      </c>
      <c r="J219" s="30"/>
      <c r="K219" s="30"/>
      <c r="L219" s="30"/>
      <c r="M219" s="30"/>
      <c r="N219" s="30"/>
      <c r="O219" s="30"/>
      <c r="Q219" s="30" t="s">
        <v>864</v>
      </c>
      <c r="R219" s="30"/>
      <c r="S219" s="30"/>
      <c r="T219" s="30"/>
      <c r="U219" s="30"/>
      <c r="V219" s="30"/>
      <c r="W219" s="30"/>
    </row>
    <row r="220" spans="1:23" ht="16.5" customHeight="1">
      <c r="A220" s="30" t="s">
        <v>865</v>
      </c>
      <c r="B220" s="30"/>
      <c r="C220" s="30"/>
      <c r="D220" s="30"/>
      <c r="E220" s="30"/>
      <c r="F220" s="30"/>
      <c r="G220" s="30"/>
      <c r="I220" s="30" t="s">
        <v>866</v>
      </c>
      <c r="J220" s="30"/>
      <c r="K220" s="30"/>
      <c r="L220" s="30"/>
      <c r="M220" s="30"/>
      <c r="N220" s="30"/>
      <c r="O220" s="30"/>
      <c r="Q220" s="30" t="s">
        <v>867</v>
      </c>
      <c r="R220" s="30"/>
      <c r="S220" s="30"/>
      <c r="T220" s="30"/>
      <c r="U220" s="30"/>
      <c r="V220" s="30"/>
      <c r="W220" s="30"/>
    </row>
    <row r="221" spans="1:23" ht="16.5" customHeight="1">
      <c r="A221" s="30" t="s">
        <v>868</v>
      </c>
      <c r="B221" s="30"/>
      <c r="C221" s="30"/>
      <c r="D221" s="30"/>
      <c r="E221" s="30"/>
      <c r="F221" s="30"/>
      <c r="G221" s="30"/>
      <c r="I221" s="30" t="s">
        <v>869</v>
      </c>
      <c r="J221" s="30"/>
      <c r="K221" s="30"/>
      <c r="L221" s="30"/>
      <c r="M221" s="30"/>
      <c r="N221" s="30"/>
      <c r="O221" s="30"/>
      <c r="Q221" s="30" t="s">
        <v>870</v>
      </c>
      <c r="R221" s="30"/>
      <c r="S221" s="30"/>
      <c r="T221" s="30"/>
      <c r="U221" s="30"/>
      <c r="V221" s="30"/>
      <c r="W221" s="30"/>
    </row>
    <row r="222" spans="1:23" ht="16.5" customHeight="1">
      <c r="A222" s="30" t="s">
        <v>871</v>
      </c>
      <c r="B222" s="30"/>
      <c r="C222" s="30"/>
      <c r="D222" s="30"/>
      <c r="E222" s="30"/>
      <c r="F222" s="30"/>
      <c r="G222" s="30"/>
      <c r="I222" s="30" t="s">
        <v>872</v>
      </c>
      <c r="J222" s="30"/>
      <c r="K222" s="30"/>
      <c r="L222" s="30"/>
      <c r="M222" s="30"/>
      <c r="N222" s="30"/>
      <c r="O222" s="30"/>
      <c r="Q222" s="30" t="s">
        <v>873</v>
      </c>
      <c r="R222" s="30"/>
      <c r="S222" s="30"/>
      <c r="T222" s="30"/>
      <c r="U222" s="30"/>
      <c r="V222" s="30"/>
      <c r="W222" s="30"/>
    </row>
    <row r="223" spans="1:23" ht="16.5" customHeight="1">
      <c r="A223" s="30" t="s">
        <v>874</v>
      </c>
      <c r="B223" s="30"/>
      <c r="C223" s="30"/>
      <c r="D223" s="30"/>
      <c r="E223" s="30"/>
      <c r="F223" s="30"/>
      <c r="G223" s="30"/>
      <c r="I223" s="30" t="s">
        <v>875</v>
      </c>
      <c r="J223" s="30"/>
      <c r="K223" s="30"/>
      <c r="L223" s="30"/>
      <c r="M223" s="30"/>
      <c r="N223" s="30"/>
      <c r="O223" s="30"/>
      <c r="Q223" s="30" t="s">
        <v>876</v>
      </c>
      <c r="R223" s="30"/>
      <c r="S223" s="30"/>
      <c r="T223" s="30"/>
      <c r="U223" s="30"/>
      <c r="V223" s="30"/>
      <c r="W223" s="30"/>
    </row>
    <row r="224" spans="1:23" ht="16.5" customHeight="1">
      <c r="A224" s="30" t="s">
        <v>877</v>
      </c>
      <c r="B224" s="30">
        <f aca="true" t="shared" si="42" ref="B224:G224">SUM(B212:B223)</f>
        <v>0</v>
      </c>
      <c r="C224" s="30">
        <f t="shared" si="42"/>
        <v>0</v>
      </c>
      <c r="D224" s="30">
        <f t="shared" si="42"/>
        <v>0</v>
      </c>
      <c r="E224" s="30">
        <f t="shared" si="42"/>
        <v>0</v>
      </c>
      <c r="F224" s="30">
        <f t="shared" si="42"/>
        <v>0</v>
      </c>
      <c r="G224" s="30">
        <f t="shared" si="42"/>
        <v>0</v>
      </c>
      <c r="I224" s="30" t="s">
        <v>878</v>
      </c>
      <c r="J224" s="30">
        <f aca="true" t="shared" si="43" ref="J224:O224">SUM(J212:J223)</f>
        <v>0</v>
      </c>
      <c r="K224" s="30">
        <f t="shared" si="43"/>
        <v>0</v>
      </c>
      <c r="L224" s="30">
        <f t="shared" si="43"/>
        <v>0</v>
      </c>
      <c r="M224" s="30">
        <f t="shared" si="43"/>
        <v>0</v>
      </c>
      <c r="N224" s="30">
        <f t="shared" si="43"/>
        <v>0</v>
      </c>
      <c r="O224" s="30">
        <f t="shared" si="43"/>
        <v>0</v>
      </c>
      <c r="Q224" s="30" t="s">
        <v>879</v>
      </c>
      <c r="R224" s="30">
        <f aca="true" t="shared" si="44" ref="R224:W224">SUM(R212:R223)</f>
        <v>0</v>
      </c>
      <c r="S224" s="30">
        <f t="shared" si="44"/>
        <v>0</v>
      </c>
      <c r="T224" s="30">
        <f t="shared" si="44"/>
        <v>0</v>
      </c>
      <c r="U224" s="30">
        <f t="shared" si="44"/>
        <v>0</v>
      </c>
      <c r="V224" s="30">
        <f t="shared" si="44"/>
        <v>0</v>
      </c>
      <c r="W224" s="30">
        <f t="shared" si="44"/>
        <v>0</v>
      </c>
    </row>
    <row r="226" spans="1:23" ht="16.5" customHeight="1">
      <c r="A226" s="29">
        <f>Q211+1</f>
        <v>144</v>
      </c>
      <c r="B226" s="30" t="s">
        <v>880</v>
      </c>
      <c r="C226" s="30" t="s">
        <v>881</v>
      </c>
      <c r="D226" s="30" t="s">
        <v>882</v>
      </c>
      <c r="E226" s="30" t="s">
        <v>883</v>
      </c>
      <c r="F226" s="30" t="s">
        <v>884</v>
      </c>
      <c r="G226" s="30" t="s">
        <v>885</v>
      </c>
      <c r="I226" s="29">
        <f>A226+1</f>
        <v>145</v>
      </c>
      <c r="J226" s="30" t="s">
        <v>886</v>
      </c>
      <c r="K226" s="30" t="s">
        <v>887</v>
      </c>
      <c r="L226" s="30" t="s">
        <v>888</v>
      </c>
      <c r="M226" s="30" t="s">
        <v>889</v>
      </c>
      <c r="N226" s="30" t="s">
        <v>890</v>
      </c>
      <c r="O226" s="30" t="s">
        <v>891</v>
      </c>
      <c r="Q226" s="29">
        <f>I226+1</f>
        <v>146</v>
      </c>
      <c r="R226" s="30" t="s">
        <v>892</v>
      </c>
      <c r="S226" s="30" t="s">
        <v>893</v>
      </c>
      <c r="T226" s="30" t="s">
        <v>894</v>
      </c>
      <c r="U226" s="30" t="s">
        <v>895</v>
      </c>
      <c r="V226" s="30" t="s">
        <v>896</v>
      </c>
      <c r="W226" s="30" t="s">
        <v>897</v>
      </c>
    </row>
    <row r="227" spans="1:23" ht="16.5" customHeight="1">
      <c r="A227" s="30" t="s">
        <v>898</v>
      </c>
      <c r="B227" s="30"/>
      <c r="C227" s="30"/>
      <c r="D227" s="30"/>
      <c r="E227" s="30"/>
      <c r="F227" s="30"/>
      <c r="G227" s="30"/>
      <c r="I227" s="30" t="s">
        <v>899</v>
      </c>
      <c r="J227" s="30"/>
      <c r="K227" s="30"/>
      <c r="L227" s="30"/>
      <c r="M227" s="30"/>
      <c r="N227" s="30"/>
      <c r="O227" s="30"/>
      <c r="Q227" s="30" t="s">
        <v>900</v>
      </c>
      <c r="R227" s="30"/>
      <c r="S227" s="30"/>
      <c r="T227" s="30"/>
      <c r="U227" s="30"/>
      <c r="V227" s="30"/>
      <c r="W227" s="30"/>
    </row>
    <row r="228" spans="1:23" ht="16.5" customHeight="1">
      <c r="A228" s="30" t="s">
        <v>901</v>
      </c>
      <c r="B228" s="30"/>
      <c r="C228" s="30"/>
      <c r="D228" s="30"/>
      <c r="E228" s="30"/>
      <c r="F228" s="30"/>
      <c r="G228" s="30"/>
      <c r="I228" s="30" t="s">
        <v>902</v>
      </c>
      <c r="J228" s="30"/>
      <c r="K228" s="30"/>
      <c r="L228" s="30"/>
      <c r="M228" s="30"/>
      <c r="N228" s="30"/>
      <c r="O228" s="30"/>
      <c r="Q228" s="30" t="s">
        <v>903</v>
      </c>
      <c r="R228" s="30"/>
      <c r="S228" s="30"/>
      <c r="T228" s="30"/>
      <c r="U228" s="30"/>
      <c r="V228" s="30"/>
      <c r="W228" s="30"/>
    </row>
    <row r="229" spans="1:23" ht="16.5" customHeight="1">
      <c r="A229" s="30" t="s">
        <v>904</v>
      </c>
      <c r="B229" s="30"/>
      <c r="C229" s="30"/>
      <c r="D229" s="30"/>
      <c r="E229" s="30"/>
      <c r="F229" s="30"/>
      <c r="G229" s="30"/>
      <c r="I229" s="30" t="s">
        <v>905</v>
      </c>
      <c r="J229" s="30"/>
      <c r="K229" s="30"/>
      <c r="L229" s="30"/>
      <c r="M229" s="30"/>
      <c r="N229" s="30"/>
      <c r="O229" s="30"/>
      <c r="Q229" s="30" t="s">
        <v>906</v>
      </c>
      <c r="R229" s="30"/>
      <c r="S229" s="30"/>
      <c r="T229" s="30"/>
      <c r="U229" s="30"/>
      <c r="V229" s="30"/>
      <c r="W229" s="30"/>
    </row>
    <row r="230" spans="1:23" ht="16.5" customHeight="1">
      <c r="A230" s="30" t="s">
        <v>907</v>
      </c>
      <c r="B230" s="30"/>
      <c r="C230" s="30"/>
      <c r="D230" s="30"/>
      <c r="E230" s="30"/>
      <c r="F230" s="30"/>
      <c r="G230" s="30"/>
      <c r="I230" s="30" t="s">
        <v>908</v>
      </c>
      <c r="J230" s="30"/>
      <c r="K230" s="30"/>
      <c r="L230" s="30"/>
      <c r="M230" s="30"/>
      <c r="N230" s="30"/>
      <c r="O230" s="30"/>
      <c r="Q230" s="30" t="s">
        <v>909</v>
      </c>
      <c r="R230" s="30"/>
      <c r="S230" s="30"/>
      <c r="T230" s="30"/>
      <c r="U230" s="30"/>
      <c r="V230" s="30"/>
      <c r="W230" s="30"/>
    </row>
    <row r="231" spans="1:23" ht="16.5" customHeight="1">
      <c r="A231" s="30" t="s">
        <v>910</v>
      </c>
      <c r="B231" s="30"/>
      <c r="C231" s="30"/>
      <c r="D231" s="30"/>
      <c r="E231" s="30"/>
      <c r="F231" s="30"/>
      <c r="G231" s="30"/>
      <c r="I231" s="30" t="s">
        <v>911</v>
      </c>
      <c r="J231" s="30"/>
      <c r="K231" s="30"/>
      <c r="L231" s="30"/>
      <c r="M231" s="30"/>
      <c r="N231" s="30"/>
      <c r="O231" s="30"/>
      <c r="Q231" s="30" t="s">
        <v>912</v>
      </c>
      <c r="R231" s="30"/>
      <c r="S231" s="30"/>
      <c r="T231" s="30"/>
      <c r="U231" s="30"/>
      <c r="V231" s="30"/>
      <c r="W231" s="30"/>
    </row>
    <row r="232" spans="1:23" ht="16.5" customHeight="1">
      <c r="A232" s="30" t="s">
        <v>913</v>
      </c>
      <c r="B232" s="30"/>
      <c r="C232" s="30"/>
      <c r="D232" s="30"/>
      <c r="E232" s="30"/>
      <c r="F232" s="30"/>
      <c r="G232" s="30"/>
      <c r="I232" s="30" t="s">
        <v>914</v>
      </c>
      <c r="J232" s="30"/>
      <c r="K232" s="30"/>
      <c r="L232" s="30"/>
      <c r="M232" s="30"/>
      <c r="N232" s="30"/>
      <c r="O232" s="30"/>
      <c r="Q232" s="30" t="s">
        <v>915</v>
      </c>
      <c r="R232" s="30"/>
      <c r="S232" s="30"/>
      <c r="T232" s="30"/>
      <c r="U232" s="30"/>
      <c r="V232" s="30"/>
      <c r="W232" s="30"/>
    </row>
    <row r="233" spans="1:23" ht="16.5" customHeight="1">
      <c r="A233" s="30" t="s">
        <v>916</v>
      </c>
      <c r="B233" s="30"/>
      <c r="C233" s="30"/>
      <c r="D233" s="30"/>
      <c r="E233" s="30"/>
      <c r="F233" s="30"/>
      <c r="G233" s="30"/>
      <c r="I233" s="30" t="s">
        <v>917</v>
      </c>
      <c r="J233" s="30"/>
      <c r="K233" s="30"/>
      <c r="L233" s="30"/>
      <c r="M233" s="30"/>
      <c r="N233" s="30"/>
      <c r="O233" s="30"/>
      <c r="Q233" s="30" t="s">
        <v>918</v>
      </c>
      <c r="R233" s="30"/>
      <c r="S233" s="30"/>
      <c r="T233" s="30"/>
      <c r="U233" s="30"/>
      <c r="V233" s="30"/>
      <c r="W233" s="30"/>
    </row>
    <row r="234" spans="1:23" ht="16.5" customHeight="1">
      <c r="A234" s="30" t="s">
        <v>919</v>
      </c>
      <c r="B234" s="30"/>
      <c r="C234" s="30"/>
      <c r="D234" s="30"/>
      <c r="E234" s="30"/>
      <c r="F234" s="30"/>
      <c r="G234" s="30"/>
      <c r="I234" s="30" t="s">
        <v>920</v>
      </c>
      <c r="J234" s="30"/>
      <c r="K234" s="30"/>
      <c r="L234" s="30"/>
      <c r="M234" s="30"/>
      <c r="N234" s="30"/>
      <c r="O234" s="30"/>
      <c r="Q234" s="30" t="s">
        <v>921</v>
      </c>
      <c r="R234" s="30"/>
      <c r="S234" s="30"/>
      <c r="T234" s="30"/>
      <c r="U234" s="30"/>
      <c r="V234" s="30"/>
      <c r="W234" s="30"/>
    </row>
    <row r="235" spans="1:23" ht="16.5" customHeight="1">
      <c r="A235" s="30" t="s">
        <v>922</v>
      </c>
      <c r="B235" s="30"/>
      <c r="C235" s="30"/>
      <c r="D235" s="30"/>
      <c r="E235" s="30"/>
      <c r="F235" s="30"/>
      <c r="G235" s="30"/>
      <c r="I235" s="30" t="s">
        <v>923</v>
      </c>
      <c r="J235" s="30"/>
      <c r="K235" s="30"/>
      <c r="L235" s="30"/>
      <c r="M235" s="30"/>
      <c r="N235" s="30"/>
      <c r="O235" s="30"/>
      <c r="Q235" s="30" t="s">
        <v>924</v>
      </c>
      <c r="R235" s="30"/>
      <c r="S235" s="30"/>
      <c r="T235" s="30"/>
      <c r="U235" s="30"/>
      <c r="V235" s="30"/>
      <c r="W235" s="30"/>
    </row>
    <row r="236" spans="1:23" ht="16.5" customHeight="1">
      <c r="A236" s="30" t="s">
        <v>925</v>
      </c>
      <c r="B236" s="30"/>
      <c r="C236" s="30"/>
      <c r="D236" s="30"/>
      <c r="E236" s="30"/>
      <c r="F236" s="30"/>
      <c r="G236" s="30"/>
      <c r="I236" s="30" t="s">
        <v>926</v>
      </c>
      <c r="J236" s="30"/>
      <c r="K236" s="30"/>
      <c r="L236" s="30"/>
      <c r="M236" s="30"/>
      <c r="N236" s="30"/>
      <c r="O236" s="30"/>
      <c r="Q236" s="30" t="s">
        <v>927</v>
      </c>
      <c r="R236" s="30"/>
      <c r="S236" s="30"/>
      <c r="T236" s="30"/>
      <c r="U236" s="30"/>
      <c r="V236" s="30"/>
      <c r="W236" s="30"/>
    </row>
    <row r="237" spans="1:23" ht="16.5" customHeight="1">
      <c r="A237" s="30" t="s">
        <v>928</v>
      </c>
      <c r="B237" s="30"/>
      <c r="C237" s="30"/>
      <c r="D237" s="30"/>
      <c r="E237" s="30"/>
      <c r="F237" s="30"/>
      <c r="G237" s="30"/>
      <c r="I237" s="30" t="s">
        <v>929</v>
      </c>
      <c r="J237" s="30"/>
      <c r="K237" s="30"/>
      <c r="L237" s="30"/>
      <c r="M237" s="30"/>
      <c r="N237" s="30"/>
      <c r="O237" s="30"/>
      <c r="Q237" s="30" t="s">
        <v>930</v>
      </c>
      <c r="R237" s="30"/>
      <c r="S237" s="30"/>
      <c r="T237" s="30"/>
      <c r="U237" s="30"/>
      <c r="V237" s="30"/>
      <c r="W237" s="30"/>
    </row>
    <row r="238" spans="1:23" ht="16.5" customHeight="1">
      <c r="A238" s="30" t="s">
        <v>931</v>
      </c>
      <c r="B238" s="30"/>
      <c r="C238" s="30"/>
      <c r="D238" s="30"/>
      <c r="E238" s="30"/>
      <c r="F238" s="30"/>
      <c r="G238" s="30"/>
      <c r="I238" s="30" t="s">
        <v>932</v>
      </c>
      <c r="J238" s="30"/>
      <c r="K238" s="30"/>
      <c r="L238" s="30"/>
      <c r="M238" s="30"/>
      <c r="N238" s="30"/>
      <c r="O238" s="30"/>
      <c r="Q238" s="30" t="s">
        <v>933</v>
      </c>
      <c r="R238" s="30"/>
      <c r="S238" s="30"/>
      <c r="T238" s="30"/>
      <c r="U238" s="30"/>
      <c r="V238" s="30"/>
      <c r="W238" s="30"/>
    </row>
    <row r="239" spans="1:23" ht="16.5" customHeight="1">
      <c r="A239" s="30" t="s">
        <v>934</v>
      </c>
      <c r="B239" s="30">
        <f aca="true" t="shared" si="45" ref="B239:G239">SUM(B227:B238)</f>
        <v>0</v>
      </c>
      <c r="C239" s="30">
        <f t="shared" si="45"/>
        <v>0</v>
      </c>
      <c r="D239" s="30">
        <f t="shared" si="45"/>
        <v>0</v>
      </c>
      <c r="E239" s="30">
        <f t="shared" si="45"/>
        <v>0</v>
      </c>
      <c r="F239" s="30">
        <f t="shared" si="45"/>
        <v>0</v>
      </c>
      <c r="G239" s="30">
        <f t="shared" si="45"/>
        <v>0</v>
      </c>
      <c r="I239" s="30" t="s">
        <v>935</v>
      </c>
      <c r="J239" s="30">
        <f aca="true" t="shared" si="46" ref="J239:O239">SUM(J227:J238)</f>
        <v>0</v>
      </c>
      <c r="K239" s="30">
        <f t="shared" si="46"/>
        <v>0</v>
      </c>
      <c r="L239" s="30">
        <f t="shared" si="46"/>
        <v>0</v>
      </c>
      <c r="M239" s="30">
        <f t="shared" si="46"/>
        <v>0</v>
      </c>
      <c r="N239" s="30">
        <f t="shared" si="46"/>
        <v>0</v>
      </c>
      <c r="O239" s="30">
        <f t="shared" si="46"/>
        <v>0</v>
      </c>
      <c r="Q239" s="30" t="s">
        <v>936</v>
      </c>
      <c r="R239" s="30">
        <f aca="true" t="shared" si="47" ref="R239:W239">SUM(R227:R238)</f>
        <v>0</v>
      </c>
      <c r="S239" s="30">
        <f t="shared" si="47"/>
        <v>0</v>
      </c>
      <c r="T239" s="30">
        <f t="shared" si="47"/>
        <v>0</v>
      </c>
      <c r="U239" s="30">
        <f t="shared" si="47"/>
        <v>0</v>
      </c>
      <c r="V239" s="30">
        <f t="shared" si="47"/>
        <v>0</v>
      </c>
      <c r="W239" s="30">
        <f t="shared" si="47"/>
        <v>0</v>
      </c>
    </row>
    <row r="241" spans="1:23" ht="16.5" customHeight="1">
      <c r="A241" s="29">
        <f>Q226+1</f>
        <v>147</v>
      </c>
      <c r="B241" s="30" t="s">
        <v>937</v>
      </c>
      <c r="C241" s="30" t="s">
        <v>938</v>
      </c>
      <c r="D241" s="30" t="s">
        <v>939</v>
      </c>
      <c r="E241" s="30" t="s">
        <v>940</v>
      </c>
      <c r="F241" s="30" t="s">
        <v>941</v>
      </c>
      <c r="G241" s="30" t="s">
        <v>942</v>
      </c>
      <c r="I241" s="29">
        <f>A241+1</f>
        <v>148</v>
      </c>
      <c r="J241" s="30" t="s">
        <v>943</v>
      </c>
      <c r="K241" s="30" t="s">
        <v>944</v>
      </c>
      <c r="L241" s="30" t="s">
        <v>945</v>
      </c>
      <c r="M241" s="30" t="s">
        <v>946</v>
      </c>
      <c r="N241" s="30" t="s">
        <v>947</v>
      </c>
      <c r="O241" s="30" t="s">
        <v>948</v>
      </c>
      <c r="Q241" s="29">
        <f>I241+1</f>
        <v>149</v>
      </c>
      <c r="R241" s="30" t="s">
        <v>949</v>
      </c>
      <c r="S241" s="30" t="s">
        <v>950</v>
      </c>
      <c r="T241" s="30" t="s">
        <v>951</v>
      </c>
      <c r="U241" s="30" t="s">
        <v>952</v>
      </c>
      <c r="V241" s="30" t="s">
        <v>953</v>
      </c>
      <c r="W241" s="30" t="s">
        <v>954</v>
      </c>
    </row>
    <row r="242" spans="1:23" ht="16.5" customHeight="1">
      <c r="A242" s="30" t="s">
        <v>955</v>
      </c>
      <c r="B242" s="30"/>
      <c r="C242" s="30"/>
      <c r="D242" s="30"/>
      <c r="E242" s="30"/>
      <c r="F242" s="30"/>
      <c r="G242" s="30"/>
      <c r="I242" s="30" t="s">
        <v>956</v>
      </c>
      <c r="J242" s="30"/>
      <c r="K242" s="30"/>
      <c r="L242" s="30"/>
      <c r="M242" s="30"/>
      <c r="N242" s="30"/>
      <c r="O242" s="30"/>
      <c r="Q242" s="30" t="s">
        <v>957</v>
      </c>
      <c r="R242" s="30"/>
      <c r="S242" s="30"/>
      <c r="T242" s="30"/>
      <c r="U242" s="30"/>
      <c r="V242" s="30"/>
      <c r="W242" s="30"/>
    </row>
    <row r="243" spans="1:23" ht="16.5" customHeight="1">
      <c r="A243" s="30" t="s">
        <v>958</v>
      </c>
      <c r="B243" s="30"/>
      <c r="C243" s="30"/>
      <c r="D243" s="30"/>
      <c r="E243" s="30"/>
      <c r="F243" s="30"/>
      <c r="G243" s="30"/>
      <c r="I243" s="30" t="s">
        <v>959</v>
      </c>
      <c r="J243" s="30"/>
      <c r="K243" s="30"/>
      <c r="L243" s="30"/>
      <c r="M243" s="30"/>
      <c r="N243" s="30"/>
      <c r="O243" s="30"/>
      <c r="Q243" s="30" t="s">
        <v>960</v>
      </c>
      <c r="R243" s="30"/>
      <c r="S243" s="30"/>
      <c r="T243" s="30"/>
      <c r="U243" s="30"/>
      <c r="V243" s="30"/>
      <c r="W243" s="30"/>
    </row>
    <row r="244" spans="1:23" ht="16.5" customHeight="1">
      <c r="A244" s="30" t="s">
        <v>961</v>
      </c>
      <c r="B244" s="30"/>
      <c r="C244" s="30"/>
      <c r="D244" s="30"/>
      <c r="E244" s="30"/>
      <c r="F244" s="30"/>
      <c r="G244" s="30"/>
      <c r="I244" s="30" t="s">
        <v>962</v>
      </c>
      <c r="J244" s="30"/>
      <c r="K244" s="30"/>
      <c r="L244" s="30"/>
      <c r="M244" s="30"/>
      <c r="N244" s="30"/>
      <c r="O244" s="30"/>
      <c r="Q244" s="30" t="s">
        <v>963</v>
      </c>
      <c r="R244" s="30"/>
      <c r="S244" s="30"/>
      <c r="T244" s="30"/>
      <c r="U244" s="30"/>
      <c r="V244" s="30"/>
      <c r="W244" s="30"/>
    </row>
    <row r="245" spans="1:23" ht="16.5" customHeight="1">
      <c r="A245" s="30" t="s">
        <v>964</v>
      </c>
      <c r="B245" s="30"/>
      <c r="C245" s="30"/>
      <c r="D245" s="30"/>
      <c r="E245" s="30"/>
      <c r="F245" s="30"/>
      <c r="G245" s="30"/>
      <c r="I245" s="30" t="s">
        <v>965</v>
      </c>
      <c r="J245" s="30"/>
      <c r="K245" s="30"/>
      <c r="L245" s="30"/>
      <c r="M245" s="30"/>
      <c r="N245" s="30"/>
      <c r="O245" s="30"/>
      <c r="Q245" s="30" t="s">
        <v>966</v>
      </c>
      <c r="R245" s="30"/>
      <c r="S245" s="30"/>
      <c r="T245" s="30"/>
      <c r="U245" s="30"/>
      <c r="V245" s="30"/>
      <c r="W245" s="30"/>
    </row>
    <row r="246" spans="1:23" ht="16.5" customHeight="1">
      <c r="A246" s="30" t="s">
        <v>967</v>
      </c>
      <c r="B246" s="30"/>
      <c r="C246" s="30"/>
      <c r="D246" s="30"/>
      <c r="E246" s="30"/>
      <c r="F246" s="30"/>
      <c r="G246" s="30"/>
      <c r="I246" s="30" t="s">
        <v>968</v>
      </c>
      <c r="J246" s="30"/>
      <c r="K246" s="30"/>
      <c r="L246" s="30"/>
      <c r="M246" s="30"/>
      <c r="N246" s="30"/>
      <c r="O246" s="30"/>
      <c r="Q246" s="30" t="s">
        <v>969</v>
      </c>
      <c r="R246" s="30"/>
      <c r="S246" s="30"/>
      <c r="T246" s="30"/>
      <c r="U246" s="30"/>
      <c r="V246" s="30"/>
      <c r="W246" s="30"/>
    </row>
    <row r="247" spans="1:23" ht="16.5" customHeight="1">
      <c r="A247" s="30" t="s">
        <v>970</v>
      </c>
      <c r="B247" s="30"/>
      <c r="C247" s="30"/>
      <c r="D247" s="30"/>
      <c r="E247" s="30"/>
      <c r="F247" s="30"/>
      <c r="G247" s="30"/>
      <c r="I247" s="30" t="s">
        <v>971</v>
      </c>
      <c r="J247" s="30"/>
      <c r="K247" s="30"/>
      <c r="L247" s="30"/>
      <c r="M247" s="30"/>
      <c r="N247" s="30"/>
      <c r="O247" s="30"/>
      <c r="Q247" s="30" t="s">
        <v>972</v>
      </c>
      <c r="R247" s="30"/>
      <c r="S247" s="30"/>
      <c r="T247" s="30"/>
      <c r="U247" s="30"/>
      <c r="V247" s="30"/>
      <c r="W247" s="30"/>
    </row>
    <row r="248" spans="1:23" ht="16.5" customHeight="1">
      <c r="A248" s="30" t="s">
        <v>973</v>
      </c>
      <c r="B248" s="30"/>
      <c r="C248" s="30"/>
      <c r="D248" s="30"/>
      <c r="E248" s="30"/>
      <c r="F248" s="30"/>
      <c r="G248" s="30"/>
      <c r="I248" s="30" t="s">
        <v>974</v>
      </c>
      <c r="J248" s="30"/>
      <c r="K248" s="30"/>
      <c r="L248" s="30"/>
      <c r="M248" s="30"/>
      <c r="N248" s="30"/>
      <c r="O248" s="30"/>
      <c r="Q248" s="30" t="s">
        <v>975</v>
      </c>
      <c r="R248" s="30"/>
      <c r="S248" s="30"/>
      <c r="T248" s="30"/>
      <c r="U248" s="30"/>
      <c r="V248" s="30"/>
      <c r="W248" s="30"/>
    </row>
    <row r="249" spans="1:23" ht="16.5" customHeight="1">
      <c r="A249" s="30" t="s">
        <v>976</v>
      </c>
      <c r="B249" s="30"/>
      <c r="C249" s="30"/>
      <c r="D249" s="30"/>
      <c r="E249" s="30"/>
      <c r="F249" s="30"/>
      <c r="G249" s="30"/>
      <c r="I249" s="30" t="s">
        <v>977</v>
      </c>
      <c r="J249" s="30"/>
      <c r="K249" s="30"/>
      <c r="L249" s="30"/>
      <c r="M249" s="30"/>
      <c r="N249" s="30"/>
      <c r="O249" s="30"/>
      <c r="Q249" s="30" t="s">
        <v>978</v>
      </c>
      <c r="R249" s="30"/>
      <c r="S249" s="30"/>
      <c r="T249" s="30"/>
      <c r="U249" s="30"/>
      <c r="V249" s="30"/>
      <c r="W249" s="30"/>
    </row>
    <row r="250" spans="1:23" ht="16.5" customHeight="1">
      <c r="A250" s="30" t="s">
        <v>979</v>
      </c>
      <c r="B250" s="30"/>
      <c r="C250" s="30"/>
      <c r="D250" s="30"/>
      <c r="E250" s="30"/>
      <c r="F250" s="30"/>
      <c r="G250" s="30"/>
      <c r="I250" s="30" t="s">
        <v>980</v>
      </c>
      <c r="J250" s="30"/>
      <c r="K250" s="30"/>
      <c r="L250" s="30"/>
      <c r="M250" s="30"/>
      <c r="N250" s="30"/>
      <c r="O250" s="30"/>
      <c r="Q250" s="30" t="s">
        <v>981</v>
      </c>
      <c r="R250" s="30"/>
      <c r="S250" s="30"/>
      <c r="T250" s="30"/>
      <c r="U250" s="30"/>
      <c r="V250" s="30"/>
      <c r="W250" s="30"/>
    </row>
    <row r="251" spans="1:23" ht="16.5" customHeight="1">
      <c r="A251" s="30" t="s">
        <v>982</v>
      </c>
      <c r="B251" s="30"/>
      <c r="C251" s="30"/>
      <c r="D251" s="30"/>
      <c r="E251" s="30"/>
      <c r="F251" s="30"/>
      <c r="G251" s="30"/>
      <c r="I251" s="30" t="s">
        <v>983</v>
      </c>
      <c r="J251" s="30"/>
      <c r="K251" s="30"/>
      <c r="L251" s="30"/>
      <c r="M251" s="30"/>
      <c r="N251" s="30"/>
      <c r="O251" s="30"/>
      <c r="Q251" s="30" t="s">
        <v>984</v>
      </c>
      <c r="R251" s="30"/>
      <c r="S251" s="30"/>
      <c r="T251" s="30"/>
      <c r="U251" s="30"/>
      <c r="V251" s="30"/>
      <c r="W251" s="30"/>
    </row>
    <row r="252" spans="1:23" ht="16.5" customHeight="1">
      <c r="A252" s="30" t="s">
        <v>985</v>
      </c>
      <c r="B252" s="30"/>
      <c r="C252" s="30"/>
      <c r="D252" s="30"/>
      <c r="E252" s="30"/>
      <c r="F252" s="30"/>
      <c r="G252" s="30"/>
      <c r="I252" s="30" t="s">
        <v>986</v>
      </c>
      <c r="J252" s="30"/>
      <c r="K252" s="30"/>
      <c r="L252" s="30"/>
      <c r="M252" s="30"/>
      <c r="N252" s="30"/>
      <c r="O252" s="30"/>
      <c r="Q252" s="30" t="s">
        <v>987</v>
      </c>
      <c r="R252" s="30"/>
      <c r="S252" s="30"/>
      <c r="T252" s="30"/>
      <c r="U252" s="30"/>
      <c r="V252" s="30"/>
      <c r="W252" s="30"/>
    </row>
    <row r="253" spans="1:23" ht="16.5" customHeight="1">
      <c r="A253" s="30" t="s">
        <v>988</v>
      </c>
      <c r="B253" s="30"/>
      <c r="C253" s="30"/>
      <c r="D253" s="30"/>
      <c r="E253" s="30"/>
      <c r="F253" s="30"/>
      <c r="G253" s="30"/>
      <c r="I253" s="30" t="s">
        <v>989</v>
      </c>
      <c r="J253" s="30"/>
      <c r="K253" s="30"/>
      <c r="L253" s="30"/>
      <c r="M253" s="30"/>
      <c r="N253" s="30"/>
      <c r="O253" s="30"/>
      <c r="Q253" s="30" t="s">
        <v>990</v>
      </c>
      <c r="R253" s="30"/>
      <c r="S253" s="30"/>
      <c r="T253" s="30"/>
      <c r="U253" s="30"/>
      <c r="V253" s="30"/>
      <c r="W253" s="30"/>
    </row>
    <row r="254" spans="1:23" ht="16.5" customHeight="1">
      <c r="A254" s="30" t="s">
        <v>991</v>
      </c>
      <c r="B254" s="30">
        <f aca="true" t="shared" si="48" ref="B254:G254">SUM(B242:B253)</f>
        <v>0</v>
      </c>
      <c r="C254" s="30">
        <f t="shared" si="48"/>
        <v>0</v>
      </c>
      <c r="D254" s="30">
        <f t="shared" si="48"/>
        <v>0</v>
      </c>
      <c r="E254" s="30">
        <f t="shared" si="48"/>
        <v>0</v>
      </c>
      <c r="F254" s="30">
        <f t="shared" si="48"/>
        <v>0</v>
      </c>
      <c r="G254" s="30">
        <f t="shared" si="48"/>
        <v>0</v>
      </c>
      <c r="I254" s="30" t="s">
        <v>992</v>
      </c>
      <c r="J254" s="30">
        <f aca="true" t="shared" si="49" ref="J254:O254">SUM(J242:J253)</f>
        <v>0</v>
      </c>
      <c r="K254" s="30">
        <f t="shared" si="49"/>
        <v>0</v>
      </c>
      <c r="L254" s="30">
        <f t="shared" si="49"/>
        <v>0</v>
      </c>
      <c r="M254" s="30">
        <f t="shared" si="49"/>
        <v>0</v>
      </c>
      <c r="N254" s="30">
        <f t="shared" si="49"/>
        <v>0</v>
      </c>
      <c r="O254" s="30">
        <f t="shared" si="49"/>
        <v>0</v>
      </c>
      <c r="Q254" s="30" t="s">
        <v>993</v>
      </c>
      <c r="R254" s="30">
        <f aca="true" t="shared" si="50" ref="R254:W254">SUM(R242:R253)</f>
        <v>0</v>
      </c>
      <c r="S254" s="30">
        <f t="shared" si="50"/>
        <v>0</v>
      </c>
      <c r="T254" s="30">
        <f t="shared" si="50"/>
        <v>0</v>
      </c>
      <c r="U254" s="30">
        <f t="shared" si="50"/>
        <v>0</v>
      </c>
      <c r="V254" s="30">
        <f t="shared" si="50"/>
        <v>0</v>
      </c>
      <c r="W254" s="30">
        <f t="shared" si="50"/>
        <v>0</v>
      </c>
    </row>
    <row r="256" spans="1:23" ht="16.5" customHeight="1">
      <c r="A256" s="29">
        <f>Q241+1</f>
        <v>150</v>
      </c>
      <c r="B256" s="30" t="s">
        <v>994</v>
      </c>
      <c r="C256" s="30" t="s">
        <v>995</v>
      </c>
      <c r="D256" s="30" t="s">
        <v>996</v>
      </c>
      <c r="E256" s="30" t="s">
        <v>997</v>
      </c>
      <c r="F256" s="30" t="s">
        <v>998</v>
      </c>
      <c r="G256" s="30" t="s">
        <v>999</v>
      </c>
      <c r="I256" s="29">
        <f>A256+1</f>
        <v>151</v>
      </c>
      <c r="J256" s="30" t="s">
        <v>1000</v>
      </c>
      <c r="K256" s="30" t="s">
        <v>1001</v>
      </c>
      <c r="L256" s="30" t="s">
        <v>1002</v>
      </c>
      <c r="M256" s="30" t="s">
        <v>1003</v>
      </c>
      <c r="N256" s="30" t="s">
        <v>1004</v>
      </c>
      <c r="O256" s="30" t="s">
        <v>1005</v>
      </c>
      <c r="Q256" s="29">
        <f>I256+1</f>
        <v>152</v>
      </c>
      <c r="R256" s="30" t="s">
        <v>1006</v>
      </c>
      <c r="S256" s="30" t="s">
        <v>1007</v>
      </c>
      <c r="T256" s="30" t="s">
        <v>1008</v>
      </c>
      <c r="U256" s="30" t="s">
        <v>1009</v>
      </c>
      <c r="V256" s="30" t="s">
        <v>1010</v>
      </c>
      <c r="W256" s="30" t="s">
        <v>1011</v>
      </c>
    </row>
    <row r="257" spans="1:23" ht="16.5" customHeight="1">
      <c r="A257" s="30" t="s">
        <v>1012</v>
      </c>
      <c r="B257" s="30"/>
      <c r="C257" s="30"/>
      <c r="D257" s="30"/>
      <c r="E257" s="30"/>
      <c r="F257" s="30"/>
      <c r="G257" s="30"/>
      <c r="I257" s="30" t="s">
        <v>1013</v>
      </c>
      <c r="J257" s="30"/>
      <c r="K257" s="30"/>
      <c r="L257" s="30"/>
      <c r="M257" s="30"/>
      <c r="N257" s="30"/>
      <c r="O257" s="30"/>
      <c r="Q257" s="30" t="s">
        <v>1014</v>
      </c>
      <c r="R257" s="30"/>
      <c r="S257" s="30"/>
      <c r="T257" s="30"/>
      <c r="U257" s="30"/>
      <c r="V257" s="30"/>
      <c r="W257" s="30"/>
    </row>
    <row r="258" spans="1:23" ht="16.5" customHeight="1">
      <c r="A258" s="30" t="s">
        <v>1015</v>
      </c>
      <c r="B258" s="30"/>
      <c r="C258" s="30"/>
      <c r="D258" s="30"/>
      <c r="E258" s="30"/>
      <c r="F258" s="30"/>
      <c r="G258" s="30"/>
      <c r="I258" s="30" t="s">
        <v>1016</v>
      </c>
      <c r="J258" s="30"/>
      <c r="K258" s="30"/>
      <c r="L258" s="30"/>
      <c r="M258" s="30"/>
      <c r="N258" s="30"/>
      <c r="O258" s="30"/>
      <c r="Q258" s="30" t="s">
        <v>1017</v>
      </c>
      <c r="R258" s="30"/>
      <c r="S258" s="30"/>
      <c r="T258" s="30"/>
      <c r="U258" s="30"/>
      <c r="V258" s="30"/>
      <c r="W258" s="30"/>
    </row>
    <row r="259" spans="1:23" ht="16.5" customHeight="1">
      <c r="A259" s="30" t="s">
        <v>1018</v>
      </c>
      <c r="B259" s="30"/>
      <c r="C259" s="30"/>
      <c r="D259" s="30"/>
      <c r="E259" s="30"/>
      <c r="F259" s="30"/>
      <c r="G259" s="30"/>
      <c r="I259" s="30" t="s">
        <v>1019</v>
      </c>
      <c r="J259" s="30"/>
      <c r="K259" s="30"/>
      <c r="L259" s="30"/>
      <c r="M259" s="30"/>
      <c r="N259" s="30"/>
      <c r="O259" s="30"/>
      <c r="Q259" s="30" t="s">
        <v>1020</v>
      </c>
      <c r="R259" s="30"/>
      <c r="S259" s="30"/>
      <c r="T259" s="30"/>
      <c r="U259" s="30"/>
      <c r="V259" s="30"/>
      <c r="W259" s="30"/>
    </row>
    <row r="260" spans="1:23" ht="16.5" customHeight="1">
      <c r="A260" s="30" t="s">
        <v>1021</v>
      </c>
      <c r="B260" s="30"/>
      <c r="C260" s="30"/>
      <c r="D260" s="30"/>
      <c r="E260" s="30"/>
      <c r="F260" s="30"/>
      <c r="G260" s="30"/>
      <c r="I260" s="30" t="s">
        <v>1022</v>
      </c>
      <c r="J260" s="30"/>
      <c r="K260" s="30"/>
      <c r="L260" s="30"/>
      <c r="M260" s="30"/>
      <c r="N260" s="30"/>
      <c r="O260" s="30"/>
      <c r="Q260" s="30" t="s">
        <v>1023</v>
      </c>
      <c r="R260" s="30"/>
      <c r="S260" s="30"/>
      <c r="T260" s="30"/>
      <c r="U260" s="30"/>
      <c r="V260" s="30"/>
      <c r="W260" s="30"/>
    </row>
    <row r="261" spans="1:23" ht="16.5" customHeight="1">
      <c r="A261" s="30" t="s">
        <v>1024</v>
      </c>
      <c r="B261" s="30"/>
      <c r="C261" s="30"/>
      <c r="D261" s="30"/>
      <c r="E261" s="30"/>
      <c r="F261" s="30"/>
      <c r="G261" s="30"/>
      <c r="I261" s="30" t="s">
        <v>1025</v>
      </c>
      <c r="J261" s="30"/>
      <c r="K261" s="30"/>
      <c r="L261" s="30"/>
      <c r="M261" s="30"/>
      <c r="N261" s="30"/>
      <c r="O261" s="30"/>
      <c r="Q261" s="30" t="s">
        <v>1026</v>
      </c>
      <c r="R261" s="30"/>
      <c r="S261" s="30"/>
      <c r="T261" s="30"/>
      <c r="U261" s="30"/>
      <c r="V261" s="30"/>
      <c r="W261" s="30"/>
    </row>
    <row r="262" spans="1:23" ht="16.5" customHeight="1">
      <c r="A262" s="30" t="s">
        <v>1027</v>
      </c>
      <c r="B262" s="30"/>
      <c r="C262" s="30"/>
      <c r="D262" s="30"/>
      <c r="E262" s="30"/>
      <c r="F262" s="30"/>
      <c r="G262" s="30"/>
      <c r="I262" s="30" t="s">
        <v>1028</v>
      </c>
      <c r="J262" s="30"/>
      <c r="K262" s="30"/>
      <c r="L262" s="30"/>
      <c r="M262" s="30"/>
      <c r="N262" s="30"/>
      <c r="O262" s="30"/>
      <c r="Q262" s="30" t="s">
        <v>1029</v>
      </c>
      <c r="R262" s="30"/>
      <c r="S262" s="30"/>
      <c r="T262" s="30"/>
      <c r="U262" s="30"/>
      <c r="V262" s="30"/>
      <c r="W262" s="30"/>
    </row>
    <row r="263" spans="1:23" ht="16.5" customHeight="1">
      <c r="A263" s="30" t="s">
        <v>1030</v>
      </c>
      <c r="B263" s="30"/>
      <c r="C263" s="30"/>
      <c r="D263" s="30"/>
      <c r="E263" s="30"/>
      <c r="F263" s="30"/>
      <c r="G263" s="30"/>
      <c r="I263" s="30" t="s">
        <v>1031</v>
      </c>
      <c r="J263" s="30"/>
      <c r="K263" s="30"/>
      <c r="L263" s="30"/>
      <c r="M263" s="30"/>
      <c r="N263" s="30"/>
      <c r="O263" s="30"/>
      <c r="Q263" s="30" t="s">
        <v>1032</v>
      </c>
      <c r="R263" s="30"/>
      <c r="S263" s="30"/>
      <c r="T263" s="30"/>
      <c r="U263" s="30"/>
      <c r="V263" s="30"/>
      <c r="W263" s="30"/>
    </row>
    <row r="264" spans="1:23" ht="16.5" customHeight="1">
      <c r="A264" s="30" t="s">
        <v>1033</v>
      </c>
      <c r="B264" s="30"/>
      <c r="C264" s="30"/>
      <c r="D264" s="30"/>
      <c r="E264" s="30"/>
      <c r="F264" s="30"/>
      <c r="G264" s="30"/>
      <c r="I264" s="30" t="s">
        <v>1034</v>
      </c>
      <c r="J264" s="30"/>
      <c r="K264" s="30"/>
      <c r="L264" s="30"/>
      <c r="M264" s="30"/>
      <c r="N264" s="30"/>
      <c r="O264" s="30"/>
      <c r="Q264" s="30" t="s">
        <v>1035</v>
      </c>
      <c r="R264" s="30"/>
      <c r="S264" s="30"/>
      <c r="T264" s="30"/>
      <c r="U264" s="30"/>
      <c r="V264" s="30"/>
      <c r="W264" s="30"/>
    </row>
    <row r="265" spans="1:23" ht="16.5" customHeight="1">
      <c r="A265" s="30" t="s">
        <v>1036</v>
      </c>
      <c r="B265" s="30"/>
      <c r="C265" s="30"/>
      <c r="D265" s="30"/>
      <c r="E265" s="30"/>
      <c r="F265" s="30"/>
      <c r="G265" s="30"/>
      <c r="I265" s="30" t="s">
        <v>1037</v>
      </c>
      <c r="J265" s="30"/>
      <c r="K265" s="30"/>
      <c r="L265" s="30"/>
      <c r="M265" s="30"/>
      <c r="N265" s="30"/>
      <c r="O265" s="30"/>
      <c r="Q265" s="30" t="s">
        <v>1038</v>
      </c>
      <c r="R265" s="30"/>
      <c r="S265" s="30"/>
      <c r="T265" s="30"/>
      <c r="U265" s="30"/>
      <c r="V265" s="30"/>
      <c r="W265" s="30"/>
    </row>
    <row r="266" spans="1:23" ht="16.5" customHeight="1">
      <c r="A266" s="30" t="s">
        <v>1039</v>
      </c>
      <c r="B266" s="30"/>
      <c r="C266" s="30"/>
      <c r="D266" s="30"/>
      <c r="E266" s="30"/>
      <c r="F266" s="30"/>
      <c r="G266" s="30"/>
      <c r="I266" s="30" t="s">
        <v>1040</v>
      </c>
      <c r="J266" s="30"/>
      <c r="K266" s="30"/>
      <c r="L266" s="30"/>
      <c r="M266" s="30"/>
      <c r="N266" s="30"/>
      <c r="O266" s="30"/>
      <c r="Q266" s="30" t="s">
        <v>1041</v>
      </c>
      <c r="R266" s="30"/>
      <c r="S266" s="30"/>
      <c r="T266" s="30"/>
      <c r="U266" s="30"/>
      <c r="V266" s="30"/>
      <c r="W266" s="30"/>
    </row>
    <row r="267" spans="1:23" ht="16.5" customHeight="1">
      <c r="A267" s="30" t="s">
        <v>1042</v>
      </c>
      <c r="B267" s="30"/>
      <c r="C267" s="30"/>
      <c r="D267" s="30"/>
      <c r="E267" s="30"/>
      <c r="F267" s="30"/>
      <c r="G267" s="30"/>
      <c r="I267" s="30" t="s">
        <v>1043</v>
      </c>
      <c r="J267" s="30"/>
      <c r="K267" s="30"/>
      <c r="L267" s="30"/>
      <c r="M267" s="30"/>
      <c r="N267" s="30"/>
      <c r="O267" s="30"/>
      <c r="Q267" s="30" t="s">
        <v>1044</v>
      </c>
      <c r="R267" s="30"/>
      <c r="S267" s="30"/>
      <c r="T267" s="30"/>
      <c r="U267" s="30"/>
      <c r="V267" s="30"/>
      <c r="W267" s="30"/>
    </row>
    <row r="268" spans="1:23" ht="16.5" customHeight="1">
      <c r="A268" s="30" t="s">
        <v>1045</v>
      </c>
      <c r="B268" s="30"/>
      <c r="C268" s="30"/>
      <c r="D268" s="30"/>
      <c r="E268" s="30"/>
      <c r="F268" s="30"/>
      <c r="G268" s="30"/>
      <c r="I268" s="30" t="s">
        <v>1046</v>
      </c>
      <c r="J268" s="30"/>
      <c r="K268" s="30"/>
      <c r="L268" s="30"/>
      <c r="M268" s="30"/>
      <c r="N268" s="30"/>
      <c r="O268" s="30"/>
      <c r="Q268" s="30" t="s">
        <v>1047</v>
      </c>
      <c r="R268" s="30"/>
      <c r="S268" s="30"/>
      <c r="T268" s="30"/>
      <c r="U268" s="30"/>
      <c r="V268" s="30"/>
      <c r="W268" s="30"/>
    </row>
    <row r="269" spans="1:23" ht="16.5" customHeight="1">
      <c r="A269" s="30" t="s">
        <v>1048</v>
      </c>
      <c r="B269" s="30">
        <f aca="true" t="shared" si="51" ref="B269:G269">SUM(B257:B268)</f>
        <v>0</v>
      </c>
      <c r="C269" s="30">
        <f t="shared" si="51"/>
        <v>0</v>
      </c>
      <c r="D269" s="30">
        <f t="shared" si="51"/>
        <v>0</v>
      </c>
      <c r="E269" s="30">
        <f t="shared" si="51"/>
        <v>0</v>
      </c>
      <c r="F269" s="30">
        <f t="shared" si="51"/>
        <v>0</v>
      </c>
      <c r="G269" s="30">
        <f t="shared" si="51"/>
        <v>0</v>
      </c>
      <c r="I269" s="30" t="s">
        <v>1049</v>
      </c>
      <c r="J269" s="30">
        <f aca="true" t="shared" si="52" ref="J269:O269">SUM(J257:J268)</f>
        <v>0</v>
      </c>
      <c r="K269" s="30">
        <f t="shared" si="52"/>
        <v>0</v>
      </c>
      <c r="L269" s="30">
        <f t="shared" si="52"/>
        <v>0</v>
      </c>
      <c r="M269" s="30">
        <f t="shared" si="52"/>
        <v>0</v>
      </c>
      <c r="N269" s="30">
        <f t="shared" si="52"/>
        <v>0</v>
      </c>
      <c r="O269" s="30">
        <f t="shared" si="52"/>
        <v>0</v>
      </c>
      <c r="Q269" s="30" t="s">
        <v>1050</v>
      </c>
      <c r="R269" s="30">
        <f aca="true" t="shared" si="53" ref="R269:W269">SUM(R257:R268)</f>
        <v>0</v>
      </c>
      <c r="S269" s="30">
        <f t="shared" si="53"/>
        <v>0</v>
      </c>
      <c r="T269" s="30">
        <f t="shared" si="53"/>
        <v>0</v>
      </c>
      <c r="U269" s="30">
        <f t="shared" si="53"/>
        <v>0</v>
      </c>
      <c r="V269" s="30">
        <f t="shared" si="53"/>
        <v>0</v>
      </c>
      <c r="W269" s="30">
        <f t="shared" si="53"/>
        <v>0</v>
      </c>
    </row>
    <row r="271" spans="1:23" ht="16.5" customHeight="1">
      <c r="A271" s="29">
        <f>Q256+1</f>
        <v>153</v>
      </c>
      <c r="B271" s="30" t="s">
        <v>1051</v>
      </c>
      <c r="C271" s="30" t="s">
        <v>1052</v>
      </c>
      <c r="D271" s="30" t="s">
        <v>1053</v>
      </c>
      <c r="E271" s="30" t="s">
        <v>1054</v>
      </c>
      <c r="F271" s="30" t="s">
        <v>1055</v>
      </c>
      <c r="G271" s="30" t="s">
        <v>1056</v>
      </c>
      <c r="I271" s="29">
        <f>A271+1</f>
        <v>154</v>
      </c>
      <c r="J271" s="30" t="s">
        <v>1057</v>
      </c>
      <c r="K271" s="30" t="s">
        <v>1058</v>
      </c>
      <c r="L271" s="30" t="s">
        <v>1059</v>
      </c>
      <c r="M271" s="30" t="s">
        <v>1060</v>
      </c>
      <c r="N271" s="30" t="s">
        <v>1061</v>
      </c>
      <c r="O271" s="30" t="s">
        <v>1062</v>
      </c>
      <c r="Q271" s="29">
        <f>I271+1</f>
        <v>155</v>
      </c>
      <c r="R271" s="30" t="s">
        <v>1063</v>
      </c>
      <c r="S271" s="30" t="s">
        <v>1064</v>
      </c>
      <c r="T271" s="30" t="s">
        <v>1065</v>
      </c>
      <c r="U271" s="30" t="s">
        <v>1066</v>
      </c>
      <c r="V271" s="30" t="s">
        <v>1067</v>
      </c>
      <c r="W271" s="30" t="s">
        <v>1068</v>
      </c>
    </row>
    <row r="272" spans="1:23" ht="16.5" customHeight="1">
      <c r="A272" s="30" t="s">
        <v>1069</v>
      </c>
      <c r="B272" s="30"/>
      <c r="C272" s="30"/>
      <c r="D272" s="30"/>
      <c r="E272" s="30"/>
      <c r="F272" s="30"/>
      <c r="G272" s="30"/>
      <c r="I272" s="30" t="s">
        <v>1070</v>
      </c>
      <c r="J272" s="30"/>
      <c r="K272" s="30"/>
      <c r="L272" s="30"/>
      <c r="M272" s="30"/>
      <c r="N272" s="30"/>
      <c r="O272" s="30"/>
      <c r="Q272" s="30" t="s">
        <v>1071</v>
      </c>
      <c r="R272" s="30"/>
      <c r="S272" s="30"/>
      <c r="T272" s="30"/>
      <c r="U272" s="30"/>
      <c r="V272" s="30"/>
      <c r="W272" s="30"/>
    </row>
    <row r="273" spans="1:23" ht="16.5" customHeight="1">
      <c r="A273" s="30" t="s">
        <v>1072</v>
      </c>
      <c r="B273" s="30"/>
      <c r="C273" s="30"/>
      <c r="D273" s="30"/>
      <c r="E273" s="30"/>
      <c r="F273" s="30"/>
      <c r="G273" s="30"/>
      <c r="I273" s="30" t="s">
        <v>1073</v>
      </c>
      <c r="J273" s="30"/>
      <c r="K273" s="30"/>
      <c r="L273" s="30"/>
      <c r="M273" s="30"/>
      <c r="N273" s="30"/>
      <c r="O273" s="30"/>
      <c r="Q273" s="30" t="s">
        <v>1074</v>
      </c>
      <c r="R273" s="30"/>
      <c r="S273" s="30"/>
      <c r="T273" s="30"/>
      <c r="U273" s="30"/>
      <c r="V273" s="30"/>
      <c r="W273" s="30"/>
    </row>
    <row r="274" spans="1:23" ht="16.5" customHeight="1">
      <c r="A274" s="30" t="s">
        <v>1075</v>
      </c>
      <c r="B274" s="30"/>
      <c r="C274" s="30"/>
      <c r="D274" s="30"/>
      <c r="E274" s="30"/>
      <c r="F274" s="30"/>
      <c r="G274" s="30"/>
      <c r="I274" s="30" t="s">
        <v>1076</v>
      </c>
      <c r="J274" s="30"/>
      <c r="K274" s="30"/>
      <c r="L274" s="30"/>
      <c r="M274" s="30"/>
      <c r="N274" s="30"/>
      <c r="O274" s="30"/>
      <c r="Q274" s="30" t="s">
        <v>1077</v>
      </c>
      <c r="R274" s="30"/>
      <c r="S274" s="30"/>
      <c r="T274" s="30"/>
      <c r="U274" s="30"/>
      <c r="V274" s="30"/>
      <c r="W274" s="30"/>
    </row>
    <row r="275" spans="1:23" ht="16.5" customHeight="1">
      <c r="A275" s="30" t="s">
        <v>1078</v>
      </c>
      <c r="B275" s="30"/>
      <c r="C275" s="30"/>
      <c r="D275" s="30"/>
      <c r="E275" s="30"/>
      <c r="F275" s="30"/>
      <c r="G275" s="30"/>
      <c r="I275" s="30" t="s">
        <v>1079</v>
      </c>
      <c r="J275" s="30"/>
      <c r="K275" s="30"/>
      <c r="L275" s="30"/>
      <c r="M275" s="30"/>
      <c r="N275" s="30"/>
      <c r="O275" s="30"/>
      <c r="Q275" s="30" t="s">
        <v>1080</v>
      </c>
      <c r="R275" s="30"/>
      <c r="S275" s="30"/>
      <c r="T275" s="30"/>
      <c r="U275" s="30"/>
      <c r="V275" s="30"/>
      <c r="W275" s="30"/>
    </row>
    <row r="276" spans="1:23" ht="16.5" customHeight="1">
      <c r="A276" s="30" t="s">
        <v>1081</v>
      </c>
      <c r="B276" s="30"/>
      <c r="C276" s="30"/>
      <c r="D276" s="30"/>
      <c r="E276" s="30"/>
      <c r="F276" s="30"/>
      <c r="G276" s="30"/>
      <c r="I276" s="30" t="s">
        <v>1082</v>
      </c>
      <c r="J276" s="30"/>
      <c r="K276" s="30"/>
      <c r="L276" s="30"/>
      <c r="M276" s="30"/>
      <c r="N276" s="30"/>
      <c r="O276" s="30"/>
      <c r="Q276" s="30" t="s">
        <v>1083</v>
      </c>
      <c r="R276" s="30"/>
      <c r="S276" s="30"/>
      <c r="T276" s="30"/>
      <c r="U276" s="30"/>
      <c r="V276" s="30"/>
      <c r="W276" s="30"/>
    </row>
    <row r="277" spans="1:23" ht="16.5" customHeight="1">
      <c r="A277" s="30" t="s">
        <v>1084</v>
      </c>
      <c r="B277" s="30"/>
      <c r="C277" s="30"/>
      <c r="D277" s="30"/>
      <c r="E277" s="30"/>
      <c r="F277" s="30"/>
      <c r="G277" s="30"/>
      <c r="I277" s="30" t="s">
        <v>1085</v>
      </c>
      <c r="J277" s="30"/>
      <c r="K277" s="30"/>
      <c r="L277" s="30"/>
      <c r="M277" s="30"/>
      <c r="N277" s="30"/>
      <c r="O277" s="30"/>
      <c r="Q277" s="30" t="s">
        <v>1086</v>
      </c>
      <c r="R277" s="30"/>
      <c r="S277" s="30"/>
      <c r="T277" s="30"/>
      <c r="U277" s="30"/>
      <c r="V277" s="30"/>
      <c r="W277" s="30"/>
    </row>
    <row r="278" spans="1:23" ht="16.5" customHeight="1">
      <c r="A278" s="30" t="s">
        <v>1087</v>
      </c>
      <c r="B278" s="30"/>
      <c r="C278" s="30"/>
      <c r="D278" s="30"/>
      <c r="E278" s="30"/>
      <c r="F278" s="30"/>
      <c r="G278" s="30"/>
      <c r="I278" s="30" t="s">
        <v>1088</v>
      </c>
      <c r="J278" s="30"/>
      <c r="K278" s="30"/>
      <c r="L278" s="30"/>
      <c r="M278" s="30"/>
      <c r="N278" s="30"/>
      <c r="O278" s="30"/>
      <c r="Q278" s="30" t="s">
        <v>1089</v>
      </c>
      <c r="R278" s="30"/>
      <c r="S278" s="30"/>
      <c r="T278" s="30"/>
      <c r="U278" s="30"/>
      <c r="V278" s="30"/>
      <c r="W278" s="30"/>
    </row>
    <row r="279" spans="1:23" ht="16.5" customHeight="1">
      <c r="A279" s="30" t="s">
        <v>1090</v>
      </c>
      <c r="B279" s="30"/>
      <c r="C279" s="30"/>
      <c r="D279" s="30"/>
      <c r="E279" s="30"/>
      <c r="F279" s="30"/>
      <c r="G279" s="30"/>
      <c r="I279" s="30" t="s">
        <v>1091</v>
      </c>
      <c r="J279" s="30"/>
      <c r="K279" s="30"/>
      <c r="L279" s="30"/>
      <c r="M279" s="30"/>
      <c r="N279" s="30"/>
      <c r="O279" s="30"/>
      <c r="Q279" s="30" t="s">
        <v>1092</v>
      </c>
      <c r="R279" s="30"/>
      <c r="S279" s="30"/>
      <c r="T279" s="30"/>
      <c r="U279" s="30"/>
      <c r="V279" s="30"/>
      <c r="W279" s="30"/>
    </row>
    <row r="280" spans="1:23" ht="16.5" customHeight="1">
      <c r="A280" s="30" t="s">
        <v>1093</v>
      </c>
      <c r="B280" s="30"/>
      <c r="C280" s="30"/>
      <c r="D280" s="30"/>
      <c r="E280" s="30"/>
      <c r="F280" s="30"/>
      <c r="G280" s="30"/>
      <c r="I280" s="30" t="s">
        <v>1094</v>
      </c>
      <c r="J280" s="30"/>
      <c r="K280" s="30"/>
      <c r="L280" s="30"/>
      <c r="M280" s="30"/>
      <c r="N280" s="30"/>
      <c r="O280" s="30"/>
      <c r="Q280" s="30" t="s">
        <v>1095</v>
      </c>
      <c r="R280" s="30"/>
      <c r="S280" s="30"/>
      <c r="T280" s="30"/>
      <c r="U280" s="30"/>
      <c r="V280" s="30"/>
      <c r="W280" s="30"/>
    </row>
    <row r="281" spans="1:23" ht="16.5" customHeight="1">
      <c r="A281" s="30" t="s">
        <v>1096</v>
      </c>
      <c r="B281" s="30"/>
      <c r="C281" s="30"/>
      <c r="D281" s="30"/>
      <c r="E281" s="30"/>
      <c r="F281" s="30"/>
      <c r="G281" s="30"/>
      <c r="I281" s="30" t="s">
        <v>1097</v>
      </c>
      <c r="J281" s="30"/>
      <c r="K281" s="30"/>
      <c r="L281" s="30"/>
      <c r="M281" s="30"/>
      <c r="N281" s="30"/>
      <c r="O281" s="30"/>
      <c r="Q281" s="30" t="s">
        <v>1098</v>
      </c>
      <c r="R281" s="30"/>
      <c r="S281" s="30"/>
      <c r="T281" s="30"/>
      <c r="U281" s="30"/>
      <c r="V281" s="30"/>
      <c r="W281" s="30"/>
    </row>
    <row r="282" spans="1:23" ht="16.5" customHeight="1">
      <c r="A282" s="30" t="s">
        <v>1099</v>
      </c>
      <c r="B282" s="30"/>
      <c r="C282" s="30"/>
      <c r="D282" s="30"/>
      <c r="E282" s="30"/>
      <c r="F282" s="30"/>
      <c r="G282" s="30"/>
      <c r="I282" s="30" t="s">
        <v>1100</v>
      </c>
      <c r="J282" s="30"/>
      <c r="K282" s="30"/>
      <c r="L282" s="30"/>
      <c r="M282" s="30"/>
      <c r="N282" s="30"/>
      <c r="O282" s="30"/>
      <c r="Q282" s="30" t="s">
        <v>1101</v>
      </c>
      <c r="R282" s="30"/>
      <c r="S282" s="30"/>
      <c r="T282" s="30"/>
      <c r="U282" s="30"/>
      <c r="V282" s="30"/>
      <c r="W282" s="30"/>
    </row>
    <row r="283" spans="1:23" ht="16.5" customHeight="1">
      <c r="A283" s="30" t="s">
        <v>1102</v>
      </c>
      <c r="B283" s="30"/>
      <c r="C283" s="30"/>
      <c r="D283" s="30"/>
      <c r="E283" s="30"/>
      <c r="F283" s="30"/>
      <c r="G283" s="30"/>
      <c r="I283" s="30" t="s">
        <v>1103</v>
      </c>
      <c r="J283" s="30"/>
      <c r="K283" s="30"/>
      <c r="L283" s="30"/>
      <c r="M283" s="30"/>
      <c r="N283" s="30"/>
      <c r="O283" s="30"/>
      <c r="Q283" s="30" t="s">
        <v>1104</v>
      </c>
      <c r="R283" s="30"/>
      <c r="S283" s="30"/>
      <c r="T283" s="30"/>
      <c r="U283" s="30"/>
      <c r="V283" s="30"/>
      <c r="W283" s="30"/>
    </row>
    <row r="284" spans="1:23" ht="16.5" customHeight="1">
      <c r="A284" s="30" t="s">
        <v>1105</v>
      </c>
      <c r="B284" s="30">
        <f aca="true" t="shared" si="54" ref="B284:G284">SUM(B272:B283)</f>
        <v>0</v>
      </c>
      <c r="C284" s="30">
        <f t="shared" si="54"/>
        <v>0</v>
      </c>
      <c r="D284" s="30">
        <f t="shared" si="54"/>
        <v>0</v>
      </c>
      <c r="E284" s="30">
        <f t="shared" si="54"/>
        <v>0</v>
      </c>
      <c r="F284" s="30">
        <f t="shared" si="54"/>
        <v>0</v>
      </c>
      <c r="G284" s="30">
        <f t="shared" si="54"/>
        <v>0</v>
      </c>
      <c r="I284" s="30" t="s">
        <v>1106</v>
      </c>
      <c r="J284" s="30">
        <f aca="true" t="shared" si="55" ref="J284:O284">SUM(J272:J283)</f>
        <v>0</v>
      </c>
      <c r="K284" s="30">
        <f t="shared" si="55"/>
        <v>0</v>
      </c>
      <c r="L284" s="30">
        <f t="shared" si="55"/>
        <v>0</v>
      </c>
      <c r="M284" s="30">
        <f t="shared" si="55"/>
        <v>0</v>
      </c>
      <c r="N284" s="30">
        <f t="shared" si="55"/>
        <v>0</v>
      </c>
      <c r="O284" s="30">
        <f t="shared" si="55"/>
        <v>0</v>
      </c>
      <c r="Q284" s="30" t="s">
        <v>1107</v>
      </c>
      <c r="R284" s="30">
        <f aca="true" t="shared" si="56" ref="R284:W284">SUM(R272:R283)</f>
        <v>0</v>
      </c>
      <c r="S284" s="30">
        <f t="shared" si="56"/>
        <v>0</v>
      </c>
      <c r="T284" s="30">
        <f t="shared" si="56"/>
        <v>0</v>
      </c>
      <c r="U284" s="30">
        <f t="shared" si="56"/>
        <v>0</v>
      </c>
      <c r="V284" s="30">
        <f t="shared" si="56"/>
        <v>0</v>
      </c>
      <c r="W284" s="30">
        <f t="shared" si="56"/>
        <v>0</v>
      </c>
    </row>
    <row r="286" spans="1:23" ht="16.5" customHeight="1">
      <c r="A286" s="29">
        <f>Q271+1</f>
        <v>156</v>
      </c>
      <c r="B286" s="30" t="s">
        <v>1108</v>
      </c>
      <c r="C286" s="30" t="s">
        <v>1109</v>
      </c>
      <c r="D286" s="30" t="s">
        <v>1110</v>
      </c>
      <c r="E286" s="30" t="s">
        <v>1111</v>
      </c>
      <c r="F286" s="30" t="s">
        <v>1112</v>
      </c>
      <c r="G286" s="30" t="s">
        <v>1113</v>
      </c>
      <c r="I286" s="29">
        <f>A286+1</f>
        <v>157</v>
      </c>
      <c r="J286" s="30" t="s">
        <v>1114</v>
      </c>
      <c r="K286" s="30" t="s">
        <v>1115</v>
      </c>
      <c r="L286" s="30" t="s">
        <v>1116</v>
      </c>
      <c r="M286" s="30" t="s">
        <v>1117</v>
      </c>
      <c r="N286" s="30" t="s">
        <v>1118</v>
      </c>
      <c r="O286" s="30" t="s">
        <v>1119</v>
      </c>
      <c r="Q286" s="29">
        <f>I286+1</f>
        <v>158</v>
      </c>
      <c r="R286" s="30" t="s">
        <v>1120</v>
      </c>
      <c r="S286" s="30" t="s">
        <v>1121</v>
      </c>
      <c r="T286" s="30" t="s">
        <v>1122</v>
      </c>
      <c r="U286" s="30" t="s">
        <v>1123</v>
      </c>
      <c r="V286" s="30" t="s">
        <v>1124</v>
      </c>
      <c r="W286" s="30" t="s">
        <v>1125</v>
      </c>
    </row>
    <row r="287" spans="1:23" ht="16.5" customHeight="1">
      <c r="A287" s="30" t="s">
        <v>1126</v>
      </c>
      <c r="B287" s="30"/>
      <c r="C287" s="30"/>
      <c r="D287" s="30"/>
      <c r="E287" s="30"/>
      <c r="F287" s="30"/>
      <c r="G287" s="30"/>
      <c r="I287" s="30" t="s">
        <v>1127</v>
      </c>
      <c r="J287" s="30"/>
      <c r="K287" s="30"/>
      <c r="L287" s="30"/>
      <c r="M287" s="30"/>
      <c r="N287" s="30"/>
      <c r="O287" s="30"/>
      <c r="Q287" s="30" t="s">
        <v>1128</v>
      </c>
      <c r="R287" s="30"/>
      <c r="S287" s="30"/>
      <c r="T287" s="30"/>
      <c r="U287" s="30"/>
      <c r="V287" s="30"/>
      <c r="W287" s="30"/>
    </row>
    <row r="288" spans="1:23" ht="16.5" customHeight="1">
      <c r="A288" s="30" t="s">
        <v>1129</v>
      </c>
      <c r="B288" s="30"/>
      <c r="C288" s="30"/>
      <c r="D288" s="30"/>
      <c r="E288" s="30"/>
      <c r="F288" s="30"/>
      <c r="G288" s="30"/>
      <c r="I288" s="30" t="s">
        <v>1130</v>
      </c>
      <c r="J288" s="30"/>
      <c r="K288" s="30"/>
      <c r="L288" s="30"/>
      <c r="M288" s="30"/>
      <c r="N288" s="30"/>
      <c r="O288" s="30"/>
      <c r="Q288" s="30" t="s">
        <v>1131</v>
      </c>
      <c r="R288" s="30"/>
      <c r="S288" s="30"/>
      <c r="T288" s="30"/>
      <c r="U288" s="30"/>
      <c r="V288" s="30"/>
      <c r="W288" s="30"/>
    </row>
    <row r="289" spans="1:23" ht="16.5" customHeight="1">
      <c r="A289" s="30" t="s">
        <v>1132</v>
      </c>
      <c r="B289" s="30"/>
      <c r="C289" s="30"/>
      <c r="D289" s="30"/>
      <c r="E289" s="30"/>
      <c r="F289" s="30"/>
      <c r="G289" s="30"/>
      <c r="I289" s="30" t="s">
        <v>1133</v>
      </c>
      <c r="J289" s="30"/>
      <c r="K289" s="30"/>
      <c r="L289" s="30"/>
      <c r="M289" s="30"/>
      <c r="N289" s="30"/>
      <c r="O289" s="30"/>
      <c r="Q289" s="30" t="s">
        <v>1134</v>
      </c>
      <c r="R289" s="30"/>
      <c r="S289" s="30"/>
      <c r="T289" s="30"/>
      <c r="U289" s="30"/>
      <c r="V289" s="30"/>
      <c r="W289" s="30"/>
    </row>
    <row r="290" spans="1:23" ht="16.5" customHeight="1">
      <c r="A290" s="30" t="s">
        <v>1135</v>
      </c>
      <c r="B290" s="30"/>
      <c r="C290" s="30"/>
      <c r="D290" s="30"/>
      <c r="E290" s="30"/>
      <c r="F290" s="30"/>
      <c r="G290" s="30"/>
      <c r="I290" s="30" t="s">
        <v>1136</v>
      </c>
      <c r="J290" s="30"/>
      <c r="K290" s="30"/>
      <c r="L290" s="30"/>
      <c r="M290" s="30"/>
      <c r="N290" s="30"/>
      <c r="O290" s="30"/>
      <c r="Q290" s="30" t="s">
        <v>1137</v>
      </c>
      <c r="R290" s="30"/>
      <c r="S290" s="30"/>
      <c r="T290" s="30"/>
      <c r="U290" s="30"/>
      <c r="V290" s="30"/>
      <c r="W290" s="30"/>
    </row>
    <row r="291" spans="1:23" ht="16.5" customHeight="1">
      <c r="A291" s="30" t="s">
        <v>1138</v>
      </c>
      <c r="B291" s="30"/>
      <c r="C291" s="30"/>
      <c r="D291" s="30"/>
      <c r="E291" s="30"/>
      <c r="F291" s="30"/>
      <c r="G291" s="30"/>
      <c r="I291" s="30" t="s">
        <v>1139</v>
      </c>
      <c r="J291" s="30"/>
      <c r="K291" s="30"/>
      <c r="L291" s="30"/>
      <c r="M291" s="30"/>
      <c r="N291" s="30"/>
      <c r="O291" s="30"/>
      <c r="Q291" s="30" t="s">
        <v>1140</v>
      </c>
      <c r="R291" s="30"/>
      <c r="S291" s="30"/>
      <c r="T291" s="30"/>
      <c r="U291" s="30"/>
      <c r="V291" s="30"/>
      <c r="W291" s="30"/>
    </row>
    <row r="292" spans="1:23" ht="16.5" customHeight="1">
      <c r="A292" s="30" t="s">
        <v>1141</v>
      </c>
      <c r="B292" s="30"/>
      <c r="C292" s="30"/>
      <c r="D292" s="30"/>
      <c r="E292" s="30"/>
      <c r="F292" s="30"/>
      <c r="G292" s="30"/>
      <c r="I292" s="30" t="s">
        <v>1142</v>
      </c>
      <c r="J292" s="30"/>
      <c r="K292" s="30"/>
      <c r="L292" s="30"/>
      <c r="M292" s="30"/>
      <c r="N292" s="30"/>
      <c r="O292" s="30"/>
      <c r="Q292" s="30" t="s">
        <v>1143</v>
      </c>
      <c r="R292" s="30"/>
      <c r="S292" s="30"/>
      <c r="T292" s="30"/>
      <c r="U292" s="30"/>
      <c r="V292" s="30"/>
      <c r="W292" s="30"/>
    </row>
    <row r="293" spans="1:23" ht="16.5" customHeight="1">
      <c r="A293" s="30" t="s">
        <v>1144</v>
      </c>
      <c r="B293" s="30"/>
      <c r="C293" s="30"/>
      <c r="D293" s="30"/>
      <c r="E293" s="30"/>
      <c r="F293" s="30"/>
      <c r="G293" s="30"/>
      <c r="I293" s="30" t="s">
        <v>1145</v>
      </c>
      <c r="J293" s="30"/>
      <c r="K293" s="30"/>
      <c r="L293" s="30"/>
      <c r="M293" s="30"/>
      <c r="N293" s="30"/>
      <c r="O293" s="30"/>
      <c r="Q293" s="30" t="s">
        <v>1146</v>
      </c>
      <c r="R293" s="30"/>
      <c r="S293" s="30"/>
      <c r="T293" s="30"/>
      <c r="U293" s="30"/>
      <c r="V293" s="30"/>
      <c r="W293" s="30"/>
    </row>
    <row r="294" spans="1:23" ht="16.5" customHeight="1">
      <c r="A294" s="30" t="s">
        <v>1147</v>
      </c>
      <c r="B294" s="30"/>
      <c r="C294" s="30"/>
      <c r="D294" s="30"/>
      <c r="E294" s="30"/>
      <c r="F294" s="30"/>
      <c r="G294" s="30"/>
      <c r="I294" s="30" t="s">
        <v>1148</v>
      </c>
      <c r="J294" s="30"/>
      <c r="K294" s="30"/>
      <c r="L294" s="30"/>
      <c r="M294" s="30"/>
      <c r="N294" s="30"/>
      <c r="O294" s="30"/>
      <c r="Q294" s="30" t="s">
        <v>1149</v>
      </c>
      <c r="R294" s="30"/>
      <c r="S294" s="30"/>
      <c r="T294" s="30"/>
      <c r="U294" s="30"/>
      <c r="V294" s="30"/>
      <c r="W294" s="30"/>
    </row>
    <row r="295" spans="1:23" ht="16.5" customHeight="1">
      <c r="A295" s="30" t="s">
        <v>1150</v>
      </c>
      <c r="B295" s="30"/>
      <c r="C295" s="30"/>
      <c r="D295" s="30"/>
      <c r="E295" s="30"/>
      <c r="F295" s="30"/>
      <c r="G295" s="30"/>
      <c r="I295" s="30" t="s">
        <v>1151</v>
      </c>
      <c r="J295" s="30"/>
      <c r="K295" s="30"/>
      <c r="L295" s="30"/>
      <c r="M295" s="30"/>
      <c r="N295" s="30"/>
      <c r="O295" s="30"/>
      <c r="Q295" s="30" t="s">
        <v>1152</v>
      </c>
      <c r="R295" s="30"/>
      <c r="S295" s="30"/>
      <c r="T295" s="30"/>
      <c r="U295" s="30"/>
      <c r="V295" s="30"/>
      <c r="W295" s="30"/>
    </row>
    <row r="296" spans="1:23" ht="16.5" customHeight="1">
      <c r="A296" s="30" t="s">
        <v>1153</v>
      </c>
      <c r="B296" s="30"/>
      <c r="C296" s="30"/>
      <c r="D296" s="30"/>
      <c r="E296" s="30"/>
      <c r="F296" s="30"/>
      <c r="G296" s="30"/>
      <c r="I296" s="30" t="s">
        <v>1154</v>
      </c>
      <c r="J296" s="30"/>
      <c r="K296" s="30"/>
      <c r="L296" s="30"/>
      <c r="M296" s="30"/>
      <c r="N296" s="30"/>
      <c r="O296" s="30"/>
      <c r="Q296" s="30" t="s">
        <v>1155</v>
      </c>
      <c r="R296" s="30"/>
      <c r="S296" s="30"/>
      <c r="T296" s="30"/>
      <c r="U296" s="30"/>
      <c r="V296" s="30"/>
      <c r="W296" s="30"/>
    </row>
    <row r="297" spans="1:23" ht="16.5" customHeight="1">
      <c r="A297" s="30" t="s">
        <v>1156</v>
      </c>
      <c r="B297" s="30"/>
      <c r="C297" s="30"/>
      <c r="D297" s="30"/>
      <c r="E297" s="30"/>
      <c r="F297" s="30"/>
      <c r="G297" s="30"/>
      <c r="I297" s="30" t="s">
        <v>1157</v>
      </c>
      <c r="J297" s="30"/>
      <c r="K297" s="30"/>
      <c r="L297" s="30"/>
      <c r="M297" s="30"/>
      <c r="N297" s="30"/>
      <c r="O297" s="30"/>
      <c r="Q297" s="30" t="s">
        <v>1158</v>
      </c>
      <c r="R297" s="30"/>
      <c r="S297" s="30"/>
      <c r="T297" s="30"/>
      <c r="U297" s="30"/>
      <c r="V297" s="30"/>
      <c r="W297" s="30"/>
    </row>
    <row r="298" spans="1:23" ht="16.5" customHeight="1">
      <c r="A298" s="30" t="s">
        <v>1159</v>
      </c>
      <c r="B298" s="30"/>
      <c r="C298" s="30"/>
      <c r="D298" s="30"/>
      <c r="E298" s="30"/>
      <c r="F298" s="30"/>
      <c r="G298" s="30"/>
      <c r="I298" s="30" t="s">
        <v>1160</v>
      </c>
      <c r="J298" s="30"/>
      <c r="K298" s="30"/>
      <c r="L298" s="30"/>
      <c r="M298" s="30"/>
      <c r="N298" s="30"/>
      <c r="O298" s="30"/>
      <c r="Q298" s="30" t="s">
        <v>1161</v>
      </c>
      <c r="R298" s="30"/>
      <c r="S298" s="30"/>
      <c r="T298" s="30"/>
      <c r="U298" s="30"/>
      <c r="V298" s="30"/>
      <c r="W298" s="30"/>
    </row>
    <row r="299" spans="1:23" ht="16.5" customHeight="1">
      <c r="A299" s="30" t="s">
        <v>1162</v>
      </c>
      <c r="B299" s="30">
        <f aca="true" t="shared" si="57" ref="B299:G299">SUM(B287:B298)</f>
        <v>0</v>
      </c>
      <c r="C299" s="30">
        <f t="shared" si="57"/>
        <v>0</v>
      </c>
      <c r="D299" s="30">
        <f t="shared" si="57"/>
        <v>0</v>
      </c>
      <c r="E299" s="30">
        <f t="shared" si="57"/>
        <v>0</v>
      </c>
      <c r="F299" s="30">
        <f t="shared" si="57"/>
        <v>0</v>
      </c>
      <c r="G299" s="30">
        <f t="shared" si="57"/>
        <v>0</v>
      </c>
      <c r="I299" s="30" t="s">
        <v>1163</v>
      </c>
      <c r="J299" s="30">
        <f aca="true" t="shared" si="58" ref="J299:O299">SUM(J287:J298)</f>
        <v>0</v>
      </c>
      <c r="K299" s="30">
        <f t="shared" si="58"/>
        <v>0</v>
      </c>
      <c r="L299" s="30">
        <f t="shared" si="58"/>
        <v>0</v>
      </c>
      <c r="M299" s="30">
        <f t="shared" si="58"/>
        <v>0</v>
      </c>
      <c r="N299" s="30">
        <f t="shared" si="58"/>
        <v>0</v>
      </c>
      <c r="O299" s="30">
        <f t="shared" si="58"/>
        <v>0</v>
      </c>
      <c r="Q299" s="30" t="s">
        <v>1164</v>
      </c>
      <c r="R299" s="30">
        <f aca="true" t="shared" si="59" ref="R299:W299">SUM(R287:R298)</f>
        <v>0</v>
      </c>
      <c r="S299" s="30">
        <f t="shared" si="59"/>
        <v>0</v>
      </c>
      <c r="T299" s="30">
        <f t="shared" si="59"/>
        <v>0</v>
      </c>
      <c r="U299" s="30">
        <f t="shared" si="59"/>
        <v>0</v>
      </c>
      <c r="V299" s="30">
        <f t="shared" si="59"/>
        <v>0</v>
      </c>
      <c r="W299" s="30">
        <f t="shared" si="59"/>
        <v>0</v>
      </c>
    </row>
    <row r="301" spans="1:23" ht="16.5" customHeight="1">
      <c r="A301" s="29">
        <f>Q286+1</f>
        <v>159</v>
      </c>
      <c r="B301" s="30" t="s">
        <v>1165</v>
      </c>
      <c r="C301" s="30" t="s">
        <v>1166</v>
      </c>
      <c r="D301" s="30" t="s">
        <v>1167</v>
      </c>
      <c r="E301" s="30" t="s">
        <v>1168</v>
      </c>
      <c r="F301" s="30" t="s">
        <v>1169</v>
      </c>
      <c r="G301" s="30" t="s">
        <v>1170</v>
      </c>
      <c r="I301" s="29">
        <f>A301+1</f>
        <v>160</v>
      </c>
      <c r="J301" s="30" t="s">
        <v>1171</v>
      </c>
      <c r="K301" s="30" t="s">
        <v>1172</v>
      </c>
      <c r="L301" s="30" t="s">
        <v>1173</v>
      </c>
      <c r="M301" s="30" t="s">
        <v>1174</v>
      </c>
      <c r="N301" s="30" t="s">
        <v>1175</v>
      </c>
      <c r="O301" s="30" t="s">
        <v>1176</v>
      </c>
      <c r="Q301" s="29">
        <f>I301+1</f>
        <v>161</v>
      </c>
      <c r="R301" s="30" t="s">
        <v>1177</v>
      </c>
      <c r="S301" s="30" t="s">
        <v>1178</v>
      </c>
      <c r="T301" s="30" t="s">
        <v>1179</v>
      </c>
      <c r="U301" s="30" t="s">
        <v>1180</v>
      </c>
      <c r="V301" s="30" t="s">
        <v>1181</v>
      </c>
      <c r="W301" s="30" t="s">
        <v>1182</v>
      </c>
    </row>
    <row r="302" spans="1:23" ht="16.5" customHeight="1">
      <c r="A302" s="30" t="s">
        <v>1183</v>
      </c>
      <c r="B302" s="30"/>
      <c r="C302" s="30"/>
      <c r="D302" s="30"/>
      <c r="E302" s="30"/>
      <c r="F302" s="30"/>
      <c r="G302" s="30"/>
      <c r="I302" s="30" t="s">
        <v>1184</v>
      </c>
      <c r="J302" s="30"/>
      <c r="K302" s="30"/>
      <c r="L302" s="30"/>
      <c r="M302" s="30"/>
      <c r="N302" s="30"/>
      <c r="O302" s="30"/>
      <c r="Q302" s="30" t="s">
        <v>1185</v>
      </c>
      <c r="R302" s="30"/>
      <c r="S302" s="30"/>
      <c r="T302" s="30"/>
      <c r="U302" s="30"/>
      <c r="V302" s="30"/>
      <c r="W302" s="30"/>
    </row>
    <row r="303" spans="1:23" ht="16.5" customHeight="1">
      <c r="A303" s="30" t="s">
        <v>1186</v>
      </c>
      <c r="B303" s="30"/>
      <c r="C303" s="30"/>
      <c r="D303" s="30"/>
      <c r="E303" s="30"/>
      <c r="F303" s="30"/>
      <c r="G303" s="30"/>
      <c r="I303" s="30" t="s">
        <v>1187</v>
      </c>
      <c r="J303" s="30"/>
      <c r="K303" s="30"/>
      <c r="L303" s="30"/>
      <c r="M303" s="30"/>
      <c r="N303" s="30"/>
      <c r="O303" s="30"/>
      <c r="Q303" s="30" t="s">
        <v>1188</v>
      </c>
      <c r="R303" s="30"/>
      <c r="S303" s="30"/>
      <c r="T303" s="30"/>
      <c r="U303" s="30"/>
      <c r="V303" s="30"/>
      <c r="W303" s="30"/>
    </row>
    <row r="304" spans="1:23" ht="16.5" customHeight="1">
      <c r="A304" s="30" t="s">
        <v>1189</v>
      </c>
      <c r="B304" s="30"/>
      <c r="C304" s="30"/>
      <c r="D304" s="30"/>
      <c r="E304" s="30"/>
      <c r="F304" s="30"/>
      <c r="G304" s="30"/>
      <c r="I304" s="30" t="s">
        <v>1190</v>
      </c>
      <c r="J304" s="30"/>
      <c r="K304" s="30"/>
      <c r="L304" s="30"/>
      <c r="M304" s="30"/>
      <c r="N304" s="30"/>
      <c r="O304" s="30"/>
      <c r="Q304" s="30" t="s">
        <v>1191</v>
      </c>
      <c r="R304" s="30"/>
      <c r="S304" s="30"/>
      <c r="T304" s="30"/>
      <c r="U304" s="30"/>
      <c r="V304" s="30"/>
      <c r="W304" s="30"/>
    </row>
    <row r="305" spans="1:23" ht="16.5" customHeight="1">
      <c r="A305" s="30" t="s">
        <v>1192</v>
      </c>
      <c r="B305" s="30"/>
      <c r="C305" s="30"/>
      <c r="D305" s="30"/>
      <c r="E305" s="30"/>
      <c r="F305" s="30"/>
      <c r="G305" s="30"/>
      <c r="I305" s="30" t="s">
        <v>1193</v>
      </c>
      <c r="J305" s="30"/>
      <c r="K305" s="30"/>
      <c r="L305" s="30"/>
      <c r="M305" s="30"/>
      <c r="N305" s="30"/>
      <c r="O305" s="30"/>
      <c r="Q305" s="30" t="s">
        <v>1194</v>
      </c>
      <c r="R305" s="30"/>
      <c r="S305" s="30"/>
      <c r="T305" s="30"/>
      <c r="U305" s="30"/>
      <c r="V305" s="30"/>
      <c r="W305" s="30"/>
    </row>
    <row r="306" spans="1:23" ht="16.5" customHeight="1">
      <c r="A306" s="30" t="s">
        <v>1195</v>
      </c>
      <c r="B306" s="81"/>
      <c r="C306" s="81"/>
      <c r="D306" s="81"/>
      <c r="E306" s="30"/>
      <c r="F306" s="30"/>
      <c r="G306" s="30"/>
      <c r="I306" s="30" t="s">
        <v>1196</v>
      </c>
      <c r="J306" s="30"/>
      <c r="K306" s="30"/>
      <c r="L306" s="30"/>
      <c r="M306" s="30"/>
      <c r="N306" s="30"/>
      <c r="O306" s="30"/>
      <c r="Q306" s="30" t="s">
        <v>1197</v>
      </c>
      <c r="R306" s="30"/>
      <c r="S306" s="30"/>
      <c r="T306" s="30"/>
      <c r="U306" s="30"/>
      <c r="V306" s="30"/>
      <c r="W306" s="30"/>
    </row>
    <row r="307" spans="1:23" ht="16.5" customHeight="1">
      <c r="A307" s="30" t="s">
        <v>1198</v>
      </c>
      <c r="B307" s="30"/>
      <c r="C307" s="30"/>
      <c r="D307" s="30"/>
      <c r="E307" s="30"/>
      <c r="F307" s="30"/>
      <c r="G307" s="30"/>
      <c r="I307" s="30" t="s">
        <v>1199</v>
      </c>
      <c r="J307" s="30"/>
      <c r="K307" s="30"/>
      <c r="L307" s="30"/>
      <c r="M307" s="30"/>
      <c r="N307" s="30"/>
      <c r="O307" s="30"/>
      <c r="Q307" s="30" t="s">
        <v>1200</v>
      </c>
      <c r="R307" s="30"/>
      <c r="S307" s="30"/>
      <c r="T307" s="30"/>
      <c r="U307" s="30"/>
      <c r="V307" s="30"/>
      <c r="W307" s="30"/>
    </row>
    <row r="308" spans="1:23" ht="16.5" customHeight="1">
      <c r="A308" s="30" t="s">
        <v>1201</v>
      </c>
      <c r="B308" s="30"/>
      <c r="C308" s="30"/>
      <c r="D308" s="30"/>
      <c r="E308" s="30"/>
      <c r="F308" s="30"/>
      <c r="G308" s="30"/>
      <c r="I308" s="30" t="s">
        <v>1202</v>
      </c>
      <c r="J308" s="30"/>
      <c r="K308" s="30"/>
      <c r="L308" s="30"/>
      <c r="M308" s="30"/>
      <c r="N308" s="30"/>
      <c r="O308" s="30"/>
      <c r="Q308" s="30" t="s">
        <v>1203</v>
      </c>
      <c r="R308" s="30"/>
      <c r="S308" s="30"/>
      <c r="T308" s="30"/>
      <c r="U308" s="30"/>
      <c r="V308" s="30"/>
      <c r="W308" s="30"/>
    </row>
    <row r="309" spans="1:23" ht="16.5" customHeight="1">
      <c r="A309" s="30" t="s">
        <v>1204</v>
      </c>
      <c r="B309" s="30"/>
      <c r="C309" s="30"/>
      <c r="D309" s="30"/>
      <c r="E309" s="30"/>
      <c r="F309" s="30"/>
      <c r="G309" s="30"/>
      <c r="I309" s="30" t="s">
        <v>1205</v>
      </c>
      <c r="J309" s="30"/>
      <c r="K309" s="30"/>
      <c r="L309" s="30"/>
      <c r="M309" s="30"/>
      <c r="N309" s="30"/>
      <c r="O309" s="30"/>
      <c r="Q309" s="30" t="s">
        <v>1206</v>
      </c>
      <c r="R309" s="30"/>
      <c r="S309" s="30"/>
      <c r="T309" s="30"/>
      <c r="U309" s="30"/>
      <c r="V309" s="30"/>
      <c r="W309" s="30"/>
    </row>
    <row r="310" spans="1:23" ht="16.5" customHeight="1">
      <c r="A310" s="30" t="s">
        <v>1207</v>
      </c>
      <c r="B310" s="30"/>
      <c r="C310" s="30"/>
      <c r="D310" s="30"/>
      <c r="E310" s="30"/>
      <c r="F310" s="30"/>
      <c r="G310" s="30"/>
      <c r="I310" s="30" t="s">
        <v>1208</v>
      </c>
      <c r="J310" s="30"/>
      <c r="K310" s="30"/>
      <c r="L310" s="30"/>
      <c r="M310" s="30"/>
      <c r="N310" s="30"/>
      <c r="O310" s="30"/>
      <c r="Q310" s="30" t="s">
        <v>1209</v>
      </c>
      <c r="R310" s="30"/>
      <c r="S310" s="30"/>
      <c r="T310" s="30"/>
      <c r="U310" s="30"/>
      <c r="V310" s="30"/>
      <c r="W310" s="30"/>
    </row>
    <row r="311" spans="1:23" ht="16.5" customHeight="1">
      <c r="A311" s="30" t="s">
        <v>1210</v>
      </c>
      <c r="B311" s="30"/>
      <c r="C311" s="30"/>
      <c r="D311" s="30"/>
      <c r="E311" s="30"/>
      <c r="F311" s="30"/>
      <c r="G311" s="30"/>
      <c r="I311" s="30" t="s">
        <v>1211</v>
      </c>
      <c r="J311" s="30"/>
      <c r="K311" s="30"/>
      <c r="L311" s="30"/>
      <c r="M311" s="30"/>
      <c r="N311" s="30"/>
      <c r="O311" s="30"/>
      <c r="Q311" s="30" t="s">
        <v>1212</v>
      </c>
      <c r="R311" s="30"/>
      <c r="S311" s="30"/>
      <c r="T311" s="30"/>
      <c r="U311" s="30"/>
      <c r="V311" s="30"/>
      <c r="W311" s="30"/>
    </row>
    <row r="312" spans="1:23" ht="16.5" customHeight="1">
      <c r="A312" s="30" t="s">
        <v>1213</v>
      </c>
      <c r="B312" s="30"/>
      <c r="C312" s="30"/>
      <c r="D312" s="30"/>
      <c r="E312" s="30"/>
      <c r="F312" s="30"/>
      <c r="G312" s="30"/>
      <c r="I312" s="30" t="s">
        <v>1214</v>
      </c>
      <c r="J312" s="30"/>
      <c r="K312" s="30"/>
      <c r="L312" s="30"/>
      <c r="M312" s="30"/>
      <c r="N312" s="30"/>
      <c r="O312" s="30"/>
      <c r="Q312" s="30" t="s">
        <v>1215</v>
      </c>
      <c r="R312" s="30"/>
      <c r="S312" s="30"/>
      <c r="T312" s="30"/>
      <c r="U312" s="30"/>
      <c r="V312" s="30"/>
      <c r="W312" s="30"/>
    </row>
    <row r="313" spans="1:23" ht="16.5" customHeight="1">
      <c r="A313" s="30" t="s">
        <v>1216</v>
      </c>
      <c r="B313" s="30"/>
      <c r="C313" s="30"/>
      <c r="D313" s="30"/>
      <c r="E313" s="30"/>
      <c r="F313" s="30"/>
      <c r="G313" s="30"/>
      <c r="I313" s="30" t="s">
        <v>1217</v>
      </c>
      <c r="J313" s="30"/>
      <c r="K313" s="30"/>
      <c r="L313" s="30"/>
      <c r="M313" s="30"/>
      <c r="N313" s="30"/>
      <c r="O313" s="30"/>
      <c r="Q313" s="30" t="s">
        <v>1218</v>
      </c>
      <c r="R313" s="30"/>
      <c r="S313" s="30"/>
      <c r="T313" s="30"/>
      <c r="U313" s="30"/>
      <c r="V313" s="30"/>
      <c r="W313" s="30"/>
    </row>
    <row r="314" spans="1:23" ht="16.5" customHeight="1">
      <c r="A314" s="30" t="s">
        <v>1219</v>
      </c>
      <c r="B314" s="30">
        <f aca="true" t="shared" si="60" ref="B314:G314">SUM(B302:B313)</f>
        <v>0</v>
      </c>
      <c r="C314" s="30">
        <f t="shared" si="60"/>
        <v>0</v>
      </c>
      <c r="D314" s="30">
        <f t="shared" si="60"/>
        <v>0</v>
      </c>
      <c r="E314" s="30">
        <f t="shared" si="60"/>
        <v>0</v>
      </c>
      <c r="F314" s="30">
        <f t="shared" si="60"/>
        <v>0</v>
      </c>
      <c r="G314" s="30">
        <f t="shared" si="60"/>
        <v>0</v>
      </c>
      <c r="I314" s="30" t="s">
        <v>1220</v>
      </c>
      <c r="J314" s="30">
        <f aca="true" t="shared" si="61" ref="J314:O314">SUM(J302:J313)</f>
        <v>0</v>
      </c>
      <c r="K314" s="30">
        <f t="shared" si="61"/>
        <v>0</v>
      </c>
      <c r="L314" s="30">
        <f t="shared" si="61"/>
        <v>0</v>
      </c>
      <c r="M314" s="30">
        <f t="shared" si="61"/>
        <v>0</v>
      </c>
      <c r="N314" s="30">
        <f t="shared" si="61"/>
        <v>0</v>
      </c>
      <c r="O314" s="30">
        <f t="shared" si="61"/>
        <v>0</v>
      </c>
      <c r="Q314" s="30" t="s">
        <v>1221</v>
      </c>
      <c r="R314" s="30">
        <f aca="true" t="shared" si="62" ref="R314:W314">SUM(R302:R313)</f>
        <v>0</v>
      </c>
      <c r="S314" s="30">
        <f t="shared" si="62"/>
        <v>0</v>
      </c>
      <c r="T314" s="30">
        <f t="shared" si="62"/>
        <v>0</v>
      </c>
      <c r="U314" s="30">
        <f t="shared" si="62"/>
        <v>0</v>
      </c>
      <c r="V314" s="30">
        <f t="shared" si="62"/>
        <v>0</v>
      </c>
      <c r="W314" s="30">
        <f t="shared" si="62"/>
        <v>0</v>
      </c>
    </row>
    <row r="316" spans="1:23" ht="16.5" customHeight="1">
      <c r="A316" s="29">
        <f>Q301+1</f>
        <v>162</v>
      </c>
      <c r="B316" s="30" t="s">
        <v>1222</v>
      </c>
      <c r="C316" s="30" t="s">
        <v>1223</v>
      </c>
      <c r="D316" s="30" t="s">
        <v>1224</v>
      </c>
      <c r="E316" s="30" t="s">
        <v>1225</v>
      </c>
      <c r="F316" s="30" t="s">
        <v>1226</v>
      </c>
      <c r="G316" s="30" t="s">
        <v>1227</v>
      </c>
      <c r="I316" s="29">
        <f>A316+1</f>
        <v>163</v>
      </c>
      <c r="J316" s="30" t="s">
        <v>1228</v>
      </c>
      <c r="K316" s="30" t="s">
        <v>1229</v>
      </c>
      <c r="L316" s="30" t="s">
        <v>1230</v>
      </c>
      <c r="M316" s="30" t="s">
        <v>1231</v>
      </c>
      <c r="N316" s="30" t="s">
        <v>1232</v>
      </c>
      <c r="O316" s="30" t="s">
        <v>1233</v>
      </c>
      <c r="Q316" s="29">
        <f>I316+1</f>
        <v>164</v>
      </c>
      <c r="R316" s="30" t="s">
        <v>1234</v>
      </c>
      <c r="S316" s="30" t="s">
        <v>1235</v>
      </c>
      <c r="T316" s="30" t="s">
        <v>1236</v>
      </c>
      <c r="U316" s="30" t="s">
        <v>1237</v>
      </c>
      <c r="V316" s="30" t="s">
        <v>1238</v>
      </c>
      <c r="W316" s="30" t="s">
        <v>1239</v>
      </c>
    </row>
    <row r="317" spans="1:23" ht="16.5" customHeight="1">
      <c r="A317" s="30" t="s">
        <v>1240</v>
      </c>
      <c r="B317" s="30"/>
      <c r="C317" s="30"/>
      <c r="D317" s="30"/>
      <c r="E317" s="30"/>
      <c r="F317" s="30"/>
      <c r="G317" s="30"/>
      <c r="I317" s="30" t="s">
        <v>1241</v>
      </c>
      <c r="J317" s="30"/>
      <c r="K317" s="30"/>
      <c r="L317" s="30"/>
      <c r="M317" s="30"/>
      <c r="N317" s="30"/>
      <c r="O317" s="30"/>
      <c r="Q317" s="30" t="s">
        <v>1242</v>
      </c>
      <c r="R317" s="30"/>
      <c r="S317" s="30"/>
      <c r="T317" s="30"/>
      <c r="U317" s="30"/>
      <c r="V317" s="30"/>
      <c r="W317" s="30"/>
    </row>
    <row r="318" spans="1:23" ht="16.5" customHeight="1">
      <c r="A318" s="30" t="s">
        <v>1243</v>
      </c>
      <c r="B318" s="30"/>
      <c r="C318" s="30"/>
      <c r="D318" s="30"/>
      <c r="E318" s="30"/>
      <c r="F318" s="30"/>
      <c r="G318" s="30"/>
      <c r="I318" s="30" t="s">
        <v>1244</v>
      </c>
      <c r="J318" s="30"/>
      <c r="K318" s="30"/>
      <c r="L318" s="30"/>
      <c r="M318" s="30"/>
      <c r="N318" s="30"/>
      <c r="O318" s="30"/>
      <c r="Q318" s="30" t="s">
        <v>1245</v>
      </c>
      <c r="R318" s="30"/>
      <c r="S318" s="30"/>
      <c r="T318" s="30"/>
      <c r="U318" s="30"/>
      <c r="V318" s="30"/>
      <c r="W318" s="30"/>
    </row>
    <row r="319" spans="1:23" ht="16.5" customHeight="1">
      <c r="A319" s="30" t="s">
        <v>1246</v>
      </c>
      <c r="B319" s="30"/>
      <c r="C319" s="30"/>
      <c r="D319" s="30"/>
      <c r="E319" s="30"/>
      <c r="F319" s="30"/>
      <c r="G319" s="30"/>
      <c r="I319" s="30" t="s">
        <v>1247</v>
      </c>
      <c r="J319" s="30"/>
      <c r="K319" s="30"/>
      <c r="L319" s="30"/>
      <c r="M319" s="30"/>
      <c r="N319" s="30"/>
      <c r="O319" s="30"/>
      <c r="Q319" s="30" t="s">
        <v>1248</v>
      </c>
      <c r="R319" s="30"/>
      <c r="S319" s="30"/>
      <c r="T319" s="30"/>
      <c r="U319" s="30"/>
      <c r="V319" s="30"/>
      <c r="W319" s="30"/>
    </row>
    <row r="320" spans="1:23" ht="16.5" customHeight="1">
      <c r="A320" s="30" t="s">
        <v>1249</v>
      </c>
      <c r="B320" s="30"/>
      <c r="C320" s="30"/>
      <c r="D320" s="30"/>
      <c r="E320" s="30"/>
      <c r="F320" s="30"/>
      <c r="G320" s="30"/>
      <c r="I320" s="30" t="s">
        <v>1250</v>
      </c>
      <c r="J320" s="30"/>
      <c r="K320" s="30"/>
      <c r="L320" s="30"/>
      <c r="M320" s="30"/>
      <c r="N320" s="30"/>
      <c r="O320" s="30"/>
      <c r="Q320" s="30" t="s">
        <v>1251</v>
      </c>
      <c r="R320" s="30"/>
      <c r="S320" s="30"/>
      <c r="T320" s="30"/>
      <c r="U320" s="30"/>
      <c r="V320" s="30"/>
      <c r="W320" s="30"/>
    </row>
    <row r="321" spans="1:23" ht="16.5" customHeight="1">
      <c r="A321" s="30" t="s">
        <v>1252</v>
      </c>
      <c r="B321" s="30"/>
      <c r="C321" s="30"/>
      <c r="D321" s="30"/>
      <c r="E321" s="30"/>
      <c r="F321" s="30"/>
      <c r="G321" s="30"/>
      <c r="I321" s="30" t="s">
        <v>1253</v>
      </c>
      <c r="J321" s="30"/>
      <c r="K321" s="30"/>
      <c r="L321" s="30"/>
      <c r="M321" s="30"/>
      <c r="N321" s="30"/>
      <c r="O321" s="30"/>
      <c r="Q321" s="30" t="s">
        <v>1254</v>
      </c>
      <c r="R321" s="30"/>
      <c r="S321" s="30"/>
      <c r="T321" s="30"/>
      <c r="U321" s="30"/>
      <c r="V321" s="30"/>
      <c r="W321" s="30"/>
    </row>
    <row r="322" spans="1:23" ht="16.5" customHeight="1">
      <c r="A322" s="30" t="s">
        <v>1255</v>
      </c>
      <c r="B322" s="30"/>
      <c r="C322" s="30"/>
      <c r="D322" s="30"/>
      <c r="E322" s="30"/>
      <c r="F322" s="30"/>
      <c r="G322" s="30"/>
      <c r="I322" s="30" t="s">
        <v>1256</v>
      </c>
      <c r="J322" s="30"/>
      <c r="K322" s="30"/>
      <c r="L322" s="30"/>
      <c r="M322" s="30"/>
      <c r="N322" s="30"/>
      <c r="O322" s="30"/>
      <c r="Q322" s="30" t="s">
        <v>1257</v>
      </c>
      <c r="R322" s="30"/>
      <c r="S322" s="30"/>
      <c r="T322" s="30"/>
      <c r="U322" s="30"/>
      <c r="V322" s="30"/>
      <c r="W322" s="30"/>
    </row>
    <row r="323" spans="1:23" ht="16.5" customHeight="1">
      <c r="A323" s="30" t="s">
        <v>1258</v>
      </c>
      <c r="B323" s="30"/>
      <c r="C323" s="30"/>
      <c r="D323" s="30"/>
      <c r="E323" s="30"/>
      <c r="F323" s="30"/>
      <c r="G323" s="30"/>
      <c r="I323" s="30" t="s">
        <v>1259</v>
      </c>
      <c r="J323" s="30"/>
      <c r="K323" s="30"/>
      <c r="L323" s="30"/>
      <c r="M323" s="30"/>
      <c r="N323" s="30"/>
      <c r="O323" s="30"/>
      <c r="Q323" s="30" t="s">
        <v>1260</v>
      </c>
      <c r="R323" s="30"/>
      <c r="S323" s="30"/>
      <c r="T323" s="30"/>
      <c r="U323" s="30"/>
      <c r="V323" s="30"/>
      <c r="W323" s="30"/>
    </row>
    <row r="324" spans="1:23" ht="16.5" customHeight="1">
      <c r="A324" s="30" t="s">
        <v>1261</v>
      </c>
      <c r="B324" s="30"/>
      <c r="C324" s="30"/>
      <c r="D324" s="30"/>
      <c r="E324" s="30"/>
      <c r="F324" s="30"/>
      <c r="G324" s="30"/>
      <c r="I324" s="30" t="s">
        <v>1262</v>
      </c>
      <c r="J324" s="30"/>
      <c r="K324" s="30"/>
      <c r="L324" s="30"/>
      <c r="M324" s="30"/>
      <c r="N324" s="30"/>
      <c r="O324" s="30"/>
      <c r="Q324" s="30" t="s">
        <v>1263</v>
      </c>
      <c r="R324" s="30"/>
      <c r="S324" s="30"/>
      <c r="T324" s="30"/>
      <c r="U324" s="30"/>
      <c r="V324" s="30"/>
      <c r="W324" s="30"/>
    </row>
    <row r="325" spans="1:23" ht="16.5" customHeight="1">
      <c r="A325" s="30" t="s">
        <v>1264</v>
      </c>
      <c r="B325" s="30"/>
      <c r="C325" s="30"/>
      <c r="D325" s="30"/>
      <c r="E325" s="30"/>
      <c r="F325" s="30"/>
      <c r="G325" s="30"/>
      <c r="I325" s="30" t="s">
        <v>1265</v>
      </c>
      <c r="J325" s="30"/>
      <c r="K325" s="30"/>
      <c r="L325" s="30"/>
      <c r="M325" s="30"/>
      <c r="N325" s="30"/>
      <c r="O325" s="30"/>
      <c r="Q325" s="30" t="s">
        <v>1266</v>
      </c>
      <c r="R325" s="30"/>
      <c r="S325" s="30"/>
      <c r="T325" s="30"/>
      <c r="U325" s="30"/>
      <c r="V325" s="30"/>
      <c r="W325" s="30"/>
    </row>
    <row r="326" spans="1:23" ht="16.5" customHeight="1">
      <c r="A326" s="30" t="s">
        <v>1267</v>
      </c>
      <c r="B326" s="30"/>
      <c r="C326" s="30"/>
      <c r="D326" s="30"/>
      <c r="E326" s="30"/>
      <c r="F326" s="30"/>
      <c r="G326" s="30"/>
      <c r="I326" s="30" t="s">
        <v>1268</v>
      </c>
      <c r="J326" s="30"/>
      <c r="K326" s="30"/>
      <c r="L326" s="30"/>
      <c r="M326" s="30"/>
      <c r="N326" s="30"/>
      <c r="O326" s="30"/>
      <c r="Q326" s="30" t="s">
        <v>1269</v>
      </c>
      <c r="R326" s="30"/>
      <c r="S326" s="30"/>
      <c r="T326" s="30"/>
      <c r="U326" s="30"/>
      <c r="V326" s="30"/>
      <c r="W326" s="30"/>
    </row>
    <row r="327" spans="1:23" ht="16.5" customHeight="1">
      <c r="A327" s="30" t="s">
        <v>1270</v>
      </c>
      <c r="B327" s="30"/>
      <c r="C327" s="30"/>
      <c r="D327" s="30"/>
      <c r="E327" s="30"/>
      <c r="F327" s="30"/>
      <c r="G327" s="30"/>
      <c r="I327" s="30" t="s">
        <v>1271</v>
      </c>
      <c r="J327" s="30"/>
      <c r="K327" s="30"/>
      <c r="L327" s="30"/>
      <c r="M327" s="30"/>
      <c r="N327" s="30"/>
      <c r="O327" s="30"/>
      <c r="Q327" s="30" t="s">
        <v>1272</v>
      </c>
      <c r="R327" s="30"/>
      <c r="S327" s="30"/>
      <c r="T327" s="30"/>
      <c r="U327" s="30"/>
      <c r="V327" s="30"/>
      <c r="W327" s="30"/>
    </row>
    <row r="328" spans="1:23" ht="16.5" customHeight="1">
      <c r="A328" s="30" t="s">
        <v>1273</v>
      </c>
      <c r="B328" s="30"/>
      <c r="C328" s="30"/>
      <c r="D328" s="30"/>
      <c r="E328" s="30"/>
      <c r="F328" s="30"/>
      <c r="G328" s="30"/>
      <c r="I328" s="30" t="s">
        <v>1274</v>
      </c>
      <c r="J328" s="30"/>
      <c r="K328" s="30"/>
      <c r="L328" s="30"/>
      <c r="M328" s="30"/>
      <c r="N328" s="30"/>
      <c r="O328" s="30"/>
      <c r="Q328" s="30" t="s">
        <v>1275</v>
      </c>
      <c r="R328" s="30"/>
      <c r="S328" s="30"/>
      <c r="T328" s="30"/>
      <c r="U328" s="30"/>
      <c r="V328" s="30"/>
      <c r="W328" s="30"/>
    </row>
    <row r="329" spans="1:23" ht="16.5" customHeight="1">
      <c r="A329" s="30" t="s">
        <v>1276</v>
      </c>
      <c r="B329" s="30">
        <f aca="true" t="shared" si="63" ref="B329:G329">SUM(B317:B328)</f>
        <v>0</v>
      </c>
      <c r="C329" s="30">
        <f t="shared" si="63"/>
        <v>0</v>
      </c>
      <c r="D329" s="30">
        <f t="shared" si="63"/>
        <v>0</v>
      </c>
      <c r="E329" s="30">
        <f t="shared" si="63"/>
        <v>0</v>
      </c>
      <c r="F329" s="30">
        <f t="shared" si="63"/>
        <v>0</v>
      </c>
      <c r="G329" s="30">
        <f t="shared" si="63"/>
        <v>0</v>
      </c>
      <c r="I329" s="30" t="s">
        <v>1277</v>
      </c>
      <c r="J329" s="30">
        <f aca="true" t="shared" si="64" ref="J329:O329">SUM(J317:J328)</f>
        <v>0</v>
      </c>
      <c r="K329" s="30">
        <f t="shared" si="64"/>
        <v>0</v>
      </c>
      <c r="L329" s="30">
        <f t="shared" si="64"/>
        <v>0</v>
      </c>
      <c r="M329" s="30">
        <f t="shared" si="64"/>
        <v>0</v>
      </c>
      <c r="N329" s="30">
        <f t="shared" si="64"/>
        <v>0</v>
      </c>
      <c r="O329" s="30">
        <f t="shared" si="64"/>
        <v>0</v>
      </c>
      <c r="Q329" s="30" t="s">
        <v>1278</v>
      </c>
      <c r="R329" s="30">
        <f aca="true" t="shared" si="65" ref="R329:W329">SUM(R317:R328)</f>
        <v>0</v>
      </c>
      <c r="S329" s="30">
        <f t="shared" si="65"/>
        <v>0</v>
      </c>
      <c r="T329" s="30">
        <f t="shared" si="65"/>
        <v>0</v>
      </c>
      <c r="U329" s="30">
        <f t="shared" si="65"/>
        <v>0</v>
      </c>
      <c r="V329" s="30">
        <f t="shared" si="65"/>
        <v>0</v>
      </c>
      <c r="W329" s="30">
        <f t="shared" si="65"/>
        <v>0</v>
      </c>
    </row>
    <row r="331" spans="1:15" ht="16.5" customHeight="1">
      <c r="A331" s="29">
        <f>Q316+1</f>
        <v>165</v>
      </c>
      <c r="B331" s="30" t="s">
        <v>1279</v>
      </c>
      <c r="C331" s="30" t="s">
        <v>1280</v>
      </c>
      <c r="D331" s="30" t="s">
        <v>1281</v>
      </c>
      <c r="E331" s="30" t="s">
        <v>1282</v>
      </c>
      <c r="F331" s="30" t="s">
        <v>1283</v>
      </c>
      <c r="G331" s="30" t="s">
        <v>1284</v>
      </c>
      <c r="I331" s="29">
        <f>A331+1</f>
        <v>166</v>
      </c>
      <c r="J331" s="30" t="s">
        <v>1285</v>
      </c>
      <c r="K331" s="30" t="s">
        <v>1286</v>
      </c>
      <c r="L331" s="30" t="s">
        <v>1287</v>
      </c>
      <c r="M331" s="30" t="s">
        <v>1288</v>
      </c>
      <c r="N331" s="30" t="s">
        <v>1289</v>
      </c>
      <c r="O331" s="30" t="s">
        <v>1290</v>
      </c>
    </row>
    <row r="332" spans="1:15" ht="16.5" customHeight="1">
      <c r="A332" s="30" t="s">
        <v>1291</v>
      </c>
      <c r="B332" s="30"/>
      <c r="C332" s="30"/>
      <c r="D332" s="30"/>
      <c r="E332" s="30"/>
      <c r="F332" s="30"/>
      <c r="G332" s="30"/>
      <c r="I332" s="30" t="s">
        <v>1292</v>
      </c>
      <c r="J332" s="30"/>
      <c r="K332" s="30"/>
      <c r="L332" s="30"/>
      <c r="M332" s="30"/>
      <c r="N332" s="30"/>
      <c r="O332" s="30"/>
    </row>
    <row r="333" spans="1:15" ht="16.5" customHeight="1">
      <c r="A333" s="30" t="s">
        <v>1293</v>
      </c>
      <c r="B333" s="30"/>
      <c r="C333" s="30"/>
      <c r="D333" s="30"/>
      <c r="E333" s="30"/>
      <c r="F333" s="30"/>
      <c r="G333" s="30"/>
      <c r="I333" s="30" t="s">
        <v>1294</v>
      </c>
      <c r="J333" s="30"/>
      <c r="K333" s="30"/>
      <c r="L333" s="30"/>
      <c r="M333" s="30"/>
      <c r="N333" s="30"/>
      <c r="O333" s="30"/>
    </row>
    <row r="334" spans="1:15" ht="16.5" customHeight="1">
      <c r="A334" s="30" t="s">
        <v>1295</v>
      </c>
      <c r="B334" s="30"/>
      <c r="C334" s="30"/>
      <c r="D334" s="30"/>
      <c r="E334" s="30"/>
      <c r="F334" s="30"/>
      <c r="G334" s="30"/>
      <c r="I334" s="30" t="s">
        <v>1296</v>
      </c>
      <c r="J334" s="30"/>
      <c r="K334" s="30"/>
      <c r="L334" s="30"/>
      <c r="M334" s="30"/>
      <c r="N334" s="30"/>
      <c r="O334" s="30"/>
    </row>
    <row r="335" spans="1:15" ht="16.5" customHeight="1">
      <c r="A335" s="30" t="s">
        <v>1297</v>
      </c>
      <c r="B335" s="30"/>
      <c r="C335" s="30"/>
      <c r="D335" s="30"/>
      <c r="E335" s="30"/>
      <c r="F335" s="30"/>
      <c r="G335" s="30"/>
      <c r="I335" s="30" t="s">
        <v>1298</v>
      </c>
      <c r="J335" s="30"/>
      <c r="K335" s="30"/>
      <c r="L335" s="30"/>
      <c r="M335" s="30"/>
      <c r="N335" s="30"/>
      <c r="O335" s="30"/>
    </row>
    <row r="336" spans="1:15" ht="16.5" customHeight="1">
      <c r="A336" s="30" t="s">
        <v>1299</v>
      </c>
      <c r="B336" s="30"/>
      <c r="C336" s="30"/>
      <c r="D336" s="30"/>
      <c r="E336" s="30"/>
      <c r="F336" s="30"/>
      <c r="G336" s="30"/>
      <c r="I336" s="30" t="s">
        <v>1300</v>
      </c>
      <c r="J336" s="30"/>
      <c r="K336" s="30"/>
      <c r="L336" s="30"/>
      <c r="M336" s="30"/>
      <c r="N336" s="30"/>
      <c r="O336" s="30"/>
    </row>
    <row r="337" spans="1:15" ht="16.5" customHeight="1">
      <c r="A337" s="30" t="s">
        <v>1301</v>
      </c>
      <c r="B337" s="30"/>
      <c r="C337" s="30"/>
      <c r="D337" s="30"/>
      <c r="E337" s="30"/>
      <c r="F337" s="30"/>
      <c r="G337" s="30"/>
      <c r="I337" s="30" t="s">
        <v>1302</v>
      </c>
      <c r="J337" s="30"/>
      <c r="K337" s="30"/>
      <c r="L337" s="30"/>
      <c r="M337" s="30"/>
      <c r="N337" s="30"/>
      <c r="O337" s="30"/>
    </row>
    <row r="338" spans="1:15" ht="16.5" customHeight="1">
      <c r="A338" s="30" t="s">
        <v>1303</v>
      </c>
      <c r="B338" s="30"/>
      <c r="C338" s="30"/>
      <c r="D338" s="30"/>
      <c r="E338" s="30"/>
      <c r="F338" s="30"/>
      <c r="G338" s="30"/>
      <c r="I338" s="30" t="s">
        <v>1304</v>
      </c>
      <c r="J338" s="30"/>
      <c r="K338" s="30"/>
      <c r="L338" s="30"/>
      <c r="M338" s="30"/>
      <c r="N338" s="30"/>
      <c r="O338" s="30"/>
    </row>
    <row r="339" spans="1:15" ht="16.5" customHeight="1">
      <c r="A339" s="30" t="s">
        <v>1305</v>
      </c>
      <c r="B339" s="30"/>
      <c r="C339" s="30"/>
      <c r="D339" s="30"/>
      <c r="E339" s="30"/>
      <c r="F339" s="30"/>
      <c r="G339" s="30"/>
      <c r="I339" s="30" t="s">
        <v>1306</v>
      </c>
      <c r="J339" s="30"/>
      <c r="K339" s="30"/>
      <c r="L339" s="30"/>
      <c r="M339" s="30"/>
      <c r="N339" s="30"/>
      <c r="O339" s="30"/>
    </row>
    <row r="340" spans="1:15" ht="16.5" customHeight="1">
      <c r="A340" s="30" t="s">
        <v>1307</v>
      </c>
      <c r="B340" s="30"/>
      <c r="C340" s="30"/>
      <c r="D340" s="30"/>
      <c r="E340" s="30"/>
      <c r="F340" s="30"/>
      <c r="G340" s="30"/>
      <c r="I340" s="30" t="s">
        <v>1308</v>
      </c>
      <c r="J340" s="30"/>
      <c r="K340" s="30"/>
      <c r="L340" s="30"/>
      <c r="M340" s="30"/>
      <c r="N340" s="30"/>
      <c r="O340" s="30"/>
    </row>
    <row r="341" spans="1:15" ht="16.5" customHeight="1">
      <c r="A341" s="30" t="s">
        <v>1309</v>
      </c>
      <c r="B341" s="30"/>
      <c r="C341" s="30"/>
      <c r="D341" s="30"/>
      <c r="E341" s="30"/>
      <c r="F341" s="30"/>
      <c r="G341" s="30"/>
      <c r="I341" s="30" t="s">
        <v>1310</v>
      </c>
      <c r="J341" s="30"/>
      <c r="K341" s="30"/>
      <c r="L341" s="30"/>
      <c r="M341" s="30"/>
      <c r="N341" s="30"/>
      <c r="O341" s="30"/>
    </row>
    <row r="342" spans="1:15" ht="16.5" customHeight="1">
      <c r="A342" s="30" t="s">
        <v>1311</v>
      </c>
      <c r="B342" s="30"/>
      <c r="C342" s="30"/>
      <c r="D342" s="30"/>
      <c r="E342" s="30"/>
      <c r="F342" s="30"/>
      <c r="G342" s="30"/>
      <c r="I342" s="30" t="s">
        <v>1312</v>
      </c>
      <c r="J342" s="30"/>
      <c r="K342" s="30"/>
      <c r="L342" s="30"/>
      <c r="M342" s="30"/>
      <c r="N342" s="30"/>
      <c r="O342" s="30"/>
    </row>
    <row r="343" spans="1:15" ht="16.5" customHeight="1">
      <c r="A343" s="30" t="s">
        <v>1313</v>
      </c>
      <c r="B343" s="30"/>
      <c r="C343" s="30"/>
      <c r="D343" s="30"/>
      <c r="E343" s="30"/>
      <c r="F343" s="30"/>
      <c r="G343" s="30"/>
      <c r="I343" s="30" t="s">
        <v>1314</v>
      </c>
      <c r="J343" s="30"/>
      <c r="K343" s="30"/>
      <c r="L343" s="30"/>
      <c r="M343" s="30"/>
      <c r="N343" s="30"/>
      <c r="O343" s="30"/>
    </row>
    <row r="344" spans="1:15" ht="16.5" customHeight="1">
      <c r="A344" s="30" t="s">
        <v>1315</v>
      </c>
      <c r="B344" s="30">
        <f aca="true" t="shared" si="66" ref="B344:G344">SUM(B332:B343)</f>
        <v>0</v>
      </c>
      <c r="C344" s="30">
        <f t="shared" si="66"/>
        <v>0</v>
      </c>
      <c r="D344" s="30">
        <f t="shared" si="66"/>
        <v>0</v>
      </c>
      <c r="E344" s="30">
        <f t="shared" si="66"/>
        <v>0</v>
      </c>
      <c r="F344" s="30">
        <f t="shared" si="66"/>
        <v>0</v>
      </c>
      <c r="G344" s="30">
        <f t="shared" si="66"/>
        <v>0</v>
      </c>
      <c r="I344" s="30" t="s">
        <v>1316</v>
      </c>
      <c r="J344" s="30">
        <f aca="true" t="shared" si="67" ref="J344:O344">SUM(J332:J343)</f>
        <v>0</v>
      </c>
      <c r="K344" s="30">
        <f t="shared" si="67"/>
        <v>0</v>
      </c>
      <c r="L344" s="30">
        <f t="shared" si="67"/>
        <v>0</v>
      </c>
      <c r="M344" s="30">
        <f t="shared" si="67"/>
        <v>0</v>
      </c>
      <c r="N344" s="30">
        <f t="shared" si="67"/>
        <v>0</v>
      </c>
      <c r="O344" s="30">
        <f t="shared" si="67"/>
        <v>0</v>
      </c>
    </row>
  </sheetData>
  <sheetProtection/>
  <printOptions/>
  <pageMargins left="0.5905511811023623" right="0.5905511811023623" top="0.7874015748031497" bottom="0.3937007874015748" header="0" footer="0"/>
  <pageSetup horizontalDpi="600" verticalDpi="600" orientation="landscape" pageOrder="overThenDown" paperSize="9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7" sqref="B17"/>
    </sheetView>
  </sheetViews>
  <sheetFormatPr defaultColWidth="9.00390625" defaultRowHeight="27.75" customHeight="1"/>
  <cols>
    <col min="1" max="1" width="5.75390625" style="1" customWidth="1"/>
    <col min="2" max="2" width="9.75390625" style="2" customWidth="1"/>
    <col min="3" max="3" width="8.875" style="2" customWidth="1"/>
    <col min="4" max="4" width="8.625" style="2" customWidth="1"/>
    <col min="5" max="5" width="9.75390625" style="2" customWidth="1"/>
    <col min="6" max="6" width="8.75390625" style="2" customWidth="1"/>
    <col min="7" max="7" width="8.625" style="2" customWidth="1"/>
    <col min="8" max="9" width="6.25390625" style="1" customWidth="1"/>
    <col min="10" max="10" width="6.125" style="1" customWidth="1"/>
    <col min="11" max="11" width="6.875" style="1" customWidth="1"/>
    <col min="12" max="12" width="6.25390625" style="1" customWidth="1"/>
    <col min="13" max="13" width="6.50390625" style="1" customWidth="1"/>
    <col min="14" max="14" width="6.625" style="1" customWidth="1"/>
    <col min="15" max="15" width="2.375" style="2" customWidth="1"/>
    <col min="16" max="16" width="11.50390625" style="2" customWidth="1"/>
  </cols>
  <sheetData>
    <row r="1" spans="1:15" ht="27.75" customHeight="1">
      <c r="A1" s="156" t="s">
        <v>1591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31"/>
    </row>
    <row r="2" spans="1:15" ht="27.75" customHeight="1">
      <c r="A2" s="140" t="s">
        <v>1317</v>
      </c>
      <c r="B2" s="155" t="s">
        <v>1318</v>
      </c>
      <c r="C2" s="155"/>
      <c r="D2" s="155"/>
      <c r="E2" s="157" t="s">
        <v>1319</v>
      </c>
      <c r="F2" s="157"/>
      <c r="G2" s="141"/>
      <c r="H2" s="140" t="s">
        <v>1590</v>
      </c>
      <c r="I2" s="140"/>
      <c r="J2" s="140"/>
      <c r="K2" s="140"/>
      <c r="L2" s="140"/>
      <c r="M2" s="140"/>
      <c r="N2" s="140"/>
      <c r="O2" s="32"/>
    </row>
    <row r="3" spans="1:15" ht="27.75" customHeight="1">
      <c r="A3" s="140"/>
      <c r="B3" s="155"/>
      <c r="C3" s="155"/>
      <c r="D3" s="155"/>
      <c r="E3" s="143"/>
      <c r="F3" s="158"/>
      <c r="G3" s="140"/>
      <c r="H3" s="140" t="s">
        <v>1320</v>
      </c>
      <c r="I3" s="143" t="s">
        <v>1321</v>
      </c>
      <c r="J3" s="143"/>
      <c r="K3" s="140"/>
      <c r="L3" s="143" t="s">
        <v>1322</v>
      </c>
      <c r="M3" s="143"/>
      <c r="N3" s="140"/>
      <c r="O3" s="18"/>
    </row>
    <row r="4" spans="1:15" ht="27.75" customHeight="1">
      <c r="A4" s="140"/>
      <c r="B4" s="4" t="s">
        <v>1323</v>
      </c>
      <c r="C4" s="4" t="s">
        <v>1324</v>
      </c>
      <c r="D4" s="4" t="s">
        <v>1325</v>
      </c>
      <c r="E4" s="4" t="s">
        <v>1326</v>
      </c>
      <c r="F4" s="5" t="s">
        <v>1327</v>
      </c>
      <c r="G4" s="5" t="s">
        <v>1328</v>
      </c>
      <c r="H4" s="140"/>
      <c r="I4" s="5" t="s">
        <v>1329</v>
      </c>
      <c r="J4" s="5" t="s">
        <v>1330</v>
      </c>
      <c r="K4" s="5" t="s">
        <v>1331</v>
      </c>
      <c r="L4" s="5" t="s">
        <v>1332</v>
      </c>
      <c r="M4" s="5" t="s">
        <v>1333</v>
      </c>
      <c r="N4" s="5" t="s">
        <v>1334</v>
      </c>
      <c r="O4" s="18"/>
    </row>
    <row r="5" spans="1:15" ht="27.75" customHeight="1">
      <c r="A5" s="6">
        <v>99</v>
      </c>
      <c r="B5" s="6">
        <f>'人口成長趨勢'!E4</f>
        <v>1873794</v>
      </c>
      <c r="C5" s="8">
        <f>'人口成長趨勢'!F4</f>
        <v>944044</v>
      </c>
      <c r="D5" s="7">
        <f>'人口成長趨勢'!G4</f>
        <v>929750</v>
      </c>
      <c r="E5" s="6">
        <f>F5+G5</f>
        <v>1867966</v>
      </c>
      <c r="F5" s="6">
        <f>C5-J5-M5</f>
        <v>941668</v>
      </c>
      <c r="G5" s="6">
        <f>D5-K5-N5</f>
        <v>926298</v>
      </c>
      <c r="H5" s="6">
        <f>I5+L5</f>
        <v>5828</v>
      </c>
      <c r="I5" s="6">
        <f>J5+K5</f>
        <v>2650</v>
      </c>
      <c r="J5" s="6">
        <v>1111</v>
      </c>
      <c r="K5" s="6">
        <v>1539</v>
      </c>
      <c r="L5" s="6">
        <f>M5+N5</f>
        <v>3178</v>
      </c>
      <c r="M5" s="6">
        <v>1265</v>
      </c>
      <c r="N5" s="6">
        <v>1913</v>
      </c>
      <c r="O5" s="33"/>
    </row>
    <row r="6" spans="1:15" ht="27.75" customHeight="1">
      <c r="A6" s="6">
        <v>100</v>
      </c>
      <c r="B6" s="6">
        <f>'人口成長趨勢'!E5</f>
        <v>1876960</v>
      </c>
      <c r="C6" s="8">
        <f>'人口成長趨勢'!F5</f>
        <v>943899</v>
      </c>
      <c r="D6" s="7">
        <f>'人口成長趨勢'!G5</f>
        <v>933061</v>
      </c>
      <c r="E6" s="6">
        <f aca="true" t="shared" si="0" ref="E6:E69">F6+G6</f>
        <v>1870847</v>
      </c>
      <c r="F6" s="6">
        <f aca="true" t="shared" si="1" ref="F6:F69">C6-J6-M6</f>
        <v>941363</v>
      </c>
      <c r="G6" s="6">
        <f aca="true" t="shared" si="2" ref="G6:G69">D6-K6-N6</f>
        <v>929484</v>
      </c>
      <c r="H6" s="6">
        <f aca="true" t="shared" si="3" ref="H6:H69">I6+L6</f>
        <v>6113</v>
      </c>
      <c r="I6" s="6">
        <f>J6+K6</f>
        <v>2744</v>
      </c>
      <c r="J6" s="6">
        <v>1150</v>
      </c>
      <c r="K6" s="6">
        <v>1594</v>
      </c>
      <c r="L6" s="6">
        <f aca="true" t="shared" si="4" ref="L6:L69">M6+N6</f>
        <v>3369</v>
      </c>
      <c r="M6" s="6">
        <v>1386</v>
      </c>
      <c r="N6" s="6">
        <v>1983</v>
      </c>
      <c r="O6" s="33"/>
    </row>
    <row r="7" spans="1:15" ht="27.75" customHeight="1">
      <c r="A7" s="6">
        <v>101</v>
      </c>
      <c r="B7" s="6">
        <f>'人口成長趨勢'!E6</f>
        <v>1881645</v>
      </c>
      <c r="C7" s="8">
        <f>'人口成長趨勢'!F6</f>
        <v>945004</v>
      </c>
      <c r="D7" s="7">
        <f>'人口成長趨勢'!G6</f>
        <v>936641</v>
      </c>
      <c r="E7" s="6">
        <f t="shared" si="0"/>
        <v>1875221</v>
      </c>
      <c r="F7" s="6">
        <f t="shared" si="1"/>
        <v>942341</v>
      </c>
      <c r="G7" s="6">
        <f t="shared" si="2"/>
        <v>932880</v>
      </c>
      <c r="H7" s="6">
        <f t="shared" si="3"/>
        <v>6424</v>
      </c>
      <c r="I7" s="6">
        <f>J7+K7</f>
        <v>2883</v>
      </c>
      <c r="J7" s="6">
        <v>1214</v>
      </c>
      <c r="K7" s="6">
        <v>1669</v>
      </c>
      <c r="L7" s="6">
        <f t="shared" si="4"/>
        <v>3541</v>
      </c>
      <c r="M7" s="6">
        <v>1449</v>
      </c>
      <c r="N7" s="6">
        <v>2092</v>
      </c>
      <c r="O7" s="33"/>
    </row>
    <row r="8" spans="1:15" ht="27.75" customHeight="1">
      <c r="A8" s="6">
        <v>102</v>
      </c>
      <c r="B8" s="6">
        <f>'人口成長趨勢'!E7</f>
        <v>1883208</v>
      </c>
      <c r="C8" s="8">
        <f>'人口成長趨勢'!F7</f>
        <v>944555</v>
      </c>
      <c r="D8" s="7">
        <f>'人口成長趨勢'!G7</f>
        <v>938653</v>
      </c>
      <c r="E8" s="6">
        <f t="shared" si="0"/>
        <v>1876459</v>
      </c>
      <c r="F8" s="6">
        <f t="shared" si="1"/>
        <v>941759</v>
      </c>
      <c r="G8" s="6">
        <f t="shared" si="2"/>
        <v>934700</v>
      </c>
      <c r="H8" s="6">
        <f t="shared" si="3"/>
        <v>6749</v>
      </c>
      <c r="I8" s="6">
        <f>J8+K8</f>
        <v>3002</v>
      </c>
      <c r="J8" s="6">
        <v>1266</v>
      </c>
      <c r="K8" s="6">
        <v>1736</v>
      </c>
      <c r="L8" s="6">
        <f t="shared" si="4"/>
        <v>3747</v>
      </c>
      <c r="M8" s="6">
        <v>1530</v>
      </c>
      <c r="N8" s="6">
        <v>2217</v>
      </c>
      <c r="O8" s="33"/>
    </row>
    <row r="9" spans="1:15" ht="27.75" customHeight="1">
      <c r="A9" s="6">
        <v>103</v>
      </c>
      <c r="B9" s="6">
        <f>'人口成長趨勢'!E8</f>
        <v>1884284</v>
      </c>
      <c r="C9" s="8">
        <f>'人口成長趨勢'!F8</f>
        <v>944069</v>
      </c>
      <c r="D9" s="7">
        <f>'人口成長趨勢'!G8</f>
        <v>940215</v>
      </c>
      <c r="E9" s="6">
        <f t="shared" si="0"/>
        <v>1877327</v>
      </c>
      <c r="F9" s="6">
        <f t="shared" si="1"/>
        <v>941160</v>
      </c>
      <c r="G9" s="6">
        <f t="shared" si="2"/>
        <v>936167</v>
      </c>
      <c r="H9" s="6">
        <f t="shared" si="3"/>
        <v>6957</v>
      </c>
      <c r="I9" s="6">
        <f>J9+K9</f>
        <v>3116</v>
      </c>
      <c r="J9" s="6">
        <v>1330</v>
      </c>
      <c r="K9" s="6">
        <v>1786</v>
      </c>
      <c r="L9" s="6">
        <f t="shared" si="4"/>
        <v>3841</v>
      </c>
      <c r="M9" s="6">
        <v>1579</v>
      </c>
      <c r="N9" s="6">
        <v>2262</v>
      </c>
      <c r="O9" s="33"/>
    </row>
    <row r="10" spans="1:15" ht="27.75" customHeight="1">
      <c r="A10" s="6">
        <v>104</v>
      </c>
      <c r="B10" s="6">
        <f>'人口成長趨勢'!E9</f>
        <v>1885541</v>
      </c>
      <c r="C10" s="8">
        <f>'人口成長趨勢'!F9</f>
        <v>943804</v>
      </c>
      <c r="D10" s="7">
        <f>'人口成長趨勢'!G9</f>
        <v>941737</v>
      </c>
      <c r="E10" s="6">
        <f t="shared" si="0"/>
        <v>1878288</v>
      </c>
      <c r="F10" s="6">
        <f t="shared" si="1"/>
        <v>940764</v>
      </c>
      <c r="G10" s="6">
        <f t="shared" si="2"/>
        <v>937524</v>
      </c>
      <c r="H10" s="6">
        <f t="shared" si="3"/>
        <v>7253</v>
      </c>
      <c r="I10" s="6">
        <f aca="true" t="shared" si="5" ref="I10:I69">J10+K10</f>
        <v>3236</v>
      </c>
      <c r="J10" s="6">
        <v>1378</v>
      </c>
      <c r="K10" s="6">
        <v>1858</v>
      </c>
      <c r="L10" s="6">
        <f t="shared" si="4"/>
        <v>4017</v>
      </c>
      <c r="M10" s="6">
        <v>1662</v>
      </c>
      <c r="N10" s="6">
        <v>2355</v>
      </c>
      <c r="O10" s="33"/>
    </row>
    <row r="11" spans="1:15" ht="27.75" customHeight="1">
      <c r="A11" s="6">
        <v>105</v>
      </c>
      <c r="B11" s="6">
        <f>'人口成長趨勢'!E10</f>
        <v>1886033</v>
      </c>
      <c r="C11" s="8">
        <f>'人口成長趨勢'!F10</f>
        <v>943082</v>
      </c>
      <c r="D11" s="7">
        <f>'人口成長趨勢'!G10</f>
        <v>942951</v>
      </c>
      <c r="E11" s="6">
        <f t="shared" si="0"/>
        <v>1878508</v>
      </c>
      <c r="F11" s="6">
        <f t="shared" si="1"/>
        <v>939916</v>
      </c>
      <c r="G11" s="6">
        <f t="shared" si="2"/>
        <v>938592</v>
      </c>
      <c r="H11" s="6">
        <f t="shared" si="3"/>
        <v>7525</v>
      </c>
      <c r="I11" s="6">
        <f t="shared" si="5"/>
        <v>3327</v>
      </c>
      <c r="J11" s="6">
        <v>1416</v>
      </c>
      <c r="K11" s="6">
        <v>1911</v>
      </c>
      <c r="L11" s="6">
        <f t="shared" si="4"/>
        <v>4198</v>
      </c>
      <c r="M11" s="6">
        <v>1750</v>
      </c>
      <c r="N11" s="6">
        <v>2448</v>
      </c>
      <c r="O11" s="33"/>
    </row>
    <row r="12" spans="1:15" ht="27.75" customHeight="1">
      <c r="A12" s="6">
        <v>106</v>
      </c>
      <c r="B12" s="6">
        <f>'人口成長趨勢'!E11</f>
        <v>1886522</v>
      </c>
      <c r="C12" s="8">
        <f>'人口成長趨勢'!F11</f>
        <v>942278</v>
      </c>
      <c r="D12" s="7">
        <f>'人口成長趨勢'!G11</f>
        <v>944244</v>
      </c>
      <c r="E12" s="6">
        <f t="shared" si="0"/>
        <v>1878784</v>
      </c>
      <c r="F12" s="6">
        <f t="shared" si="1"/>
        <v>939034</v>
      </c>
      <c r="G12" s="6">
        <f t="shared" si="2"/>
        <v>939750</v>
      </c>
      <c r="H12" s="6">
        <f t="shared" si="3"/>
        <v>7738</v>
      </c>
      <c r="I12" s="6">
        <f t="shared" si="5"/>
        <v>3454</v>
      </c>
      <c r="J12" s="6">
        <v>1465</v>
      </c>
      <c r="K12" s="6">
        <v>1989</v>
      </c>
      <c r="L12" s="6">
        <f t="shared" si="4"/>
        <v>4284</v>
      </c>
      <c r="M12" s="6">
        <v>1779</v>
      </c>
      <c r="N12" s="6">
        <v>2505</v>
      </c>
      <c r="O12" s="33"/>
    </row>
    <row r="13" spans="1:15" ht="27.75" customHeight="1">
      <c r="A13" s="6">
        <v>107</v>
      </c>
      <c r="B13" s="6">
        <f>'人口成長趨勢'!E12</f>
        <v>1883831</v>
      </c>
      <c r="C13" s="8">
        <f>'人口成長趨勢'!F12</f>
        <v>939967</v>
      </c>
      <c r="D13" s="7">
        <f>'人口成長趨勢'!G12</f>
        <v>943864</v>
      </c>
      <c r="E13" s="6">
        <f t="shared" si="0"/>
        <v>1875893</v>
      </c>
      <c r="F13" s="6">
        <f t="shared" si="1"/>
        <v>936642</v>
      </c>
      <c r="G13" s="6">
        <f t="shared" si="2"/>
        <v>939251</v>
      </c>
      <c r="H13" s="6">
        <f t="shared" si="3"/>
        <v>7938</v>
      </c>
      <c r="I13" s="6">
        <f t="shared" si="5"/>
        <v>3549</v>
      </c>
      <c r="J13" s="6">
        <v>1508</v>
      </c>
      <c r="K13" s="6">
        <v>2041</v>
      </c>
      <c r="L13" s="6">
        <f t="shared" si="4"/>
        <v>4389</v>
      </c>
      <c r="M13" s="6">
        <v>1817</v>
      </c>
      <c r="N13" s="6">
        <v>2572</v>
      </c>
      <c r="O13" s="33"/>
    </row>
    <row r="14" spans="1:15" ht="27.75" customHeight="1">
      <c r="A14" s="6">
        <v>108</v>
      </c>
      <c r="B14" s="6">
        <f>'人口成長趨勢'!E13</f>
        <v>1880906</v>
      </c>
      <c r="C14" s="8">
        <f>'人口成長趨勢'!F13</f>
        <v>937342</v>
      </c>
      <c r="D14" s="7">
        <f>'人口成長趨勢'!G13</f>
        <v>943564</v>
      </c>
      <c r="E14" s="6">
        <f t="shared" si="0"/>
        <v>1872705</v>
      </c>
      <c r="F14" s="6">
        <f t="shared" si="1"/>
        <v>933904</v>
      </c>
      <c r="G14" s="6">
        <f t="shared" si="2"/>
        <v>938801</v>
      </c>
      <c r="H14" s="6">
        <f t="shared" si="3"/>
        <v>8201</v>
      </c>
      <c r="I14" s="6">
        <f t="shared" si="5"/>
        <v>3681</v>
      </c>
      <c r="J14" s="6">
        <v>1556</v>
      </c>
      <c r="K14" s="6">
        <v>2125</v>
      </c>
      <c r="L14" s="6">
        <f t="shared" si="4"/>
        <v>4520</v>
      </c>
      <c r="M14" s="6">
        <v>1882</v>
      </c>
      <c r="N14" s="6">
        <v>2638</v>
      </c>
      <c r="O14" s="33"/>
    </row>
    <row r="15" spans="1:15" ht="27.75" customHeight="1">
      <c r="A15" s="6">
        <v>109</v>
      </c>
      <c r="B15" s="6">
        <f>'人口成長趨勢'!E14</f>
        <v>1874917</v>
      </c>
      <c r="C15" s="8">
        <f>'人口成長趨勢'!F14</f>
        <v>933869</v>
      </c>
      <c r="D15" s="7">
        <f>'人口成長趨勢'!G14</f>
        <v>941048</v>
      </c>
      <c r="E15" s="6">
        <f t="shared" si="0"/>
        <v>1866511</v>
      </c>
      <c r="F15" s="6">
        <f t="shared" si="1"/>
        <v>930344</v>
      </c>
      <c r="G15" s="6">
        <f t="shared" si="2"/>
        <v>936167</v>
      </c>
      <c r="H15" s="6">
        <f t="shared" si="3"/>
        <v>8406</v>
      </c>
      <c r="I15" s="6">
        <f t="shared" si="5"/>
        <v>3769</v>
      </c>
      <c r="J15" s="6">
        <v>1583</v>
      </c>
      <c r="K15" s="6">
        <v>2186</v>
      </c>
      <c r="L15" s="6">
        <f t="shared" si="4"/>
        <v>4637</v>
      </c>
      <c r="M15" s="6">
        <v>1942</v>
      </c>
      <c r="N15" s="6">
        <v>2695</v>
      </c>
      <c r="O15" s="33"/>
    </row>
    <row r="16" spans="1:15" ht="27.75" customHeight="1">
      <c r="A16" s="6">
        <v>110</v>
      </c>
      <c r="B16" s="6">
        <f>'人口成長趨勢'!E15</f>
        <v>1862059</v>
      </c>
      <c r="C16" s="8">
        <f>'人口成長趨勢'!F15</f>
        <v>927158</v>
      </c>
      <c r="D16" s="7">
        <f>'人口成長趨勢'!G15</f>
        <v>934901</v>
      </c>
      <c r="E16" s="6">
        <f t="shared" si="0"/>
        <v>1853410</v>
      </c>
      <c r="F16" s="6">
        <f t="shared" si="1"/>
        <v>923515</v>
      </c>
      <c r="G16" s="6">
        <f t="shared" si="2"/>
        <v>929895</v>
      </c>
      <c r="H16" s="6">
        <f t="shared" si="3"/>
        <v>8649</v>
      </c>
      <c r="I16" s="6">
        <f t="shared" si="5"/>
        <v>3916</v>
      </c>
      <c r="J16" s="6">
        <v>1663</v>
      </c>
      <c r="K16" s="6">
        <v>2253</v>
      </c>
      <c r="L16" s="6">
        <f t="shared" si="4"/>
        <v>4733</v>
      </c>
      <c r="M16" s="6">
        <v>1980</v>
      </c>
      <c r="N16" s="6">
        <v>2753</v>
      </c>
      <c r="O16" s="33"/>
    </row>
    <row r="17" spans="1:15" ht="27.75" customHeight="1">
      <c r="A17" s="6">
        <v>111</v>
      </c>
      <c r="B17" s="6">
        <f>'人口成長趨勢'!E16</f>
        <v>0</v>
      </c>
      <c r="C17" s="8">
        <f>'人口成長趨勢'!F16</f>
        <v>0</v>
      </c>
      <c r="D17" s="7">
        <f>'人口成長趨勢'!G16</f>
        <v>0</v>
      </c>
      <c r="E17" s="6">
        <f t="shared" si="0"/>
        <v>0</v>
      </c>
      <c r="F17" s="6">
        <f t="shared" si="1"/>
        <v>0</v>
      </c>
      <c r="G17" s="6">
        <f t="shared" si="2"/>
        <v>0</v>
      </c>
      <c r="H17" s="6">
        <f t="shared" si="3"/>
        <v>0</v>
      </c>
      <c r="I17" s="6">
        <f t="shared" si="5"/>
        <v>0</v>
      </c>
      <c r="J17" s="6"/>
      <c r="K17" s="6"/>
      <c r="L17" s="6">
        <f t="shared" si="4"/>
        <v>0</v>
      </c>
      <c r="M17" s="6"/>
      <c r="N17" s="6"/>
      <c r="O17" s="33"/>
    </row>
    <row r="18" spans="1:15" ht="27.75" customHeight="1">
      <c r="A18" s="6">
        <v>112</v>
      </c>
      <c r="B18" s="6">
        <f>'人口成長趨勢'!E17</f>
        <v>0</v>
      </c>
      <c r="C18" s="8">
        <f>'人口成長趨勢'!F17</f>
        <v>0</v>
      </c>
      <c r="D18" s="7">
        <f>'人口成長趨勢'!G17</f>
        <v>0</v>
      </c>
      <c r="E18" s="6">
        <f t="shared" si="0"/>
        <v>0</v>
      </c>
      <c r="F18" s="6">
        <f t="shared" si="1"/>
        <v>0</v>
      </c>
      <c r="G18" s="6">
        <f t="shared" si="2"/>
        <v>0</v>
      </c>
      <c r="H18" s="6">
        <f t="shared" si="3"/>
        <v>0</v>
      </c>
      <c r="I18" s="6">
        <f t="shared" si="5"/>
        <v>0</v>
      </c>
      <c r="J18" s="6"/>
      <c r="K18" s="6"/>
      <c r="L18" s="6">
        <f t="shared" si="4"/>
        <v>0</v>
      </c>
      <c r="M18" s="6"/>
      <c r="N18" s="6"/>
      <c r="O18" s="33"/>
    </row>
    <row r="19" spans="1:15" ht="27.75" customHeight="1">
      <c r="A19" s="6">
        <v>113</v>
      </c>
      <c r="B19" s="6">
        <f>'人口成長趨勢'!E18</f>
        <v>0</v>
      </c>
      <c r="C19" s="8">
        <f>'人口成長趨勢'!F18</f>
        <v>0</v>
      </c>
      <c r="D19" s="7">
        <f>'人口成長趨勢'!G18</f>
        <v>0</v>
      </c>
      <c r="E19" s="6">
        <f t="shared" si="0"/>
        <v>0</v>
      </c>
      <c r="F19" s="6">
        <f t="shared" si="1"/>
        <v>0</v>
      </c>
      <c r="G19" s="6">
        <f t="shared" si="2"/>
        <v>0</v>
      </c>
      <c r="H19" s="6">
        <f t="shared" si="3"/>
        <v>0</v>
      </c>
      <c r="I19" s="6">
        <f t="shared" si="5"/>
        <v>0</v>
      </c>
      <c r="J19" s="6"/>
      <c r="K19" s="6"/>
      <c r="L19" s="6">
        <f t="shared" si="4"/>
        <v>0</v>
      </c>
      <c r="M19" s="6"/>
      <c r="N19" s="6"/>
      <c r="O19" s="33"/>
    </row>
    <row r="20" spans="1:15" ht="27.75" customHeight="1">
      <c r="A20" s="6">
        <v>114</v>
      </c>
      <c r="B20" s="6">
        <f>'人口成長趨勢'!E19</f>
        <v>0</v>
      </c>
      <c r="C20" s="8">
        <f>'人口成長趨勢'!F19</f>
        <v>0</v>
      </c>
      <c r="D20" s="7">
        <f>'人口成長趨勢'!G19</f>
        <v>0</v>
      </c>
      <c r="E20" s="6">
        <f t="shared" si="0"/>
        <v>0</v>
      </c>
      <c r="F20" s="6">
        <f t="shared" si="1"/>
        <v>0</v>
      </c>
      <c r="G20" s="6">
        <f t="shared" si="2"/>
        <v>0</v>
      </c>
      <c r="H20" s="6">
        <f t="shared" si="3"/>
        <v>0</v>
      </c>
      <c r="I20" s="6">
        <f t="shared" si="5"/>
        <v>0</v>
      </c>
      <c r="J20" s="6"/>
      <c r="K20" s="6"/>
      <c r="L20" s="6">
        <f t="shared" si="4"/>
        <v>0</v>
      </c>
      <c r="M20" s="6"/>
      <c r="N20" s="6"/>
      <c r="O20" s="33"/>
    </row>
    <row r="21" spans="1:15" ht="27.75" customHeight="1">
      <c r="A21" s="6">
        <v>115</v>
      </c>
      <c r="B21" s="6">
        <f>'人口成長趨勢'!E20</f>
        <v>0</v>
      </c>
      <c r="C21" s="8">
        <f>'人口成長趨勢'!F20</f>
        <v>0</v>
      </c>
      <c r="D21" s="7">
        <f>'人口成長趨勢'!G20</f>
        <v>0</v>
      </c>
      <c r="E21" s="6">
        <f t="shared" si="0"/>
        <v>0</v>
      </c>
      <c r="F21" s="6">
        <f t="shared" si="1"/>
        <v>0</v>
      </c>
      <c r="G21" s="6">
        <f t="shared" si="2"/>
        <v>0</v>
      </c>
      <c r="H21" s="6">
        <f t="shared" si="3"/>
        <v>0</v>
      </c>
      <c r="I21" s="6">
        <f t="shared" si="5"/>
        <v>0</v>
      </c>
      <c r="J21" s="6"/>
      <c r="K21" s="6"/>
      <c r="L21" s="6">
        <f t="shared" si="4"/>
        <v>0</v>
      </c>
      <c r="M21" s="6"/>
      <c r="N21" s="6"/>
      <c r="O21" s="33"/>
    </row>
    <row r="22" spans="1:15" ht="27.75" customHeight="1">
      <c r="A22" s="6">
        <v>116</v>
      </c>
      <c r="B22" s="6">
        <f>'人口成長趨勢'!E21</f>
        <v>0</v>
      </c>
      <c r="C22" s="8">
        <f>'人口成長趨勢'!F21</f>
        <v>0</v>
      </c>
      <c r="D22" s="7">
        <f>'人口成長趨勢'!G21</f>
        <v>0</v>
      </c>
      <c r="E22" s="6">
        <f t="shared" si="0"/>
        <v>0</v>
      </c>
      <c r="F22" s="6">
        <f t="shared" si="1"/>
        <v>0</v>
      </c>
      <c r="G22" s="6">
        <f t="shared" si="2"/>
        <v>0</v>
      </c>
      <c r="H22" s="6">
        <f t="shared" si="3"/>
        <v>0</v>
      </c>
      <c r="I22" s="6">
        <f t="shared" si="5"/>
        <v>0</v>
      </c>
      <c r="J22" s="6"/>
      <c r="K22" s="6"/>
      <c r="L22" s="6">
        <f t="shared" si="4"/>
        <v>0</v>
      </c>
      <c r="M22" s="6"/>
      <c r="N22" s="6"/>
      <c r="O22" s="33"/>
    </row>
    <row r="23" spans="1:15" ht="27.75" customHeight="1">
      <c r="A23" s="6">
        <v>117</v>
      </c>
      <c r="B23" s="6">
        <f>'人口成長趨勢'!E22</f>
        <v>0</v>
      </c>
      <c r="C23" s="8">
        <f>'人口成長趨勢'!F22</f>
        <v>0</v>
      </c>
      <c r="D23" s="7">
        <f>'人口成長趨勢'!G22</f>
        <v>0</v>
      </c>
      <c r="E23" s="6">
        <f t="shared" si="0"/>
        <v>0</v>
      </c>
      <c r="F23" s="6">
        <f t="shared" si="1"/>
        <v>0</v>
      </c>
      <c r="G23" s="6">
        <f t="shared" si="2"/>
        <v>0</v>
      </c>
      <c r="H23" s="6">
        <f t="shared" si="3"/>
        <v>0</v>
      </c>
      <c r="I23" s="6">
        <f t="shared" si="5"/>
        <v>0</v>
      </c>
      <c r="J23" s="6"/>
      <c r="K23" s="6"/>
      <c r="L23" s="6">
        <f t="shared" si="4"/>
        <v>0</v>
      </c>
      <c r="M23" s="6"/>
      <c r="N23" s="6"/>
      <c r="O23" s="33"/>
    </row>
    <row r="24" spans="1:15" ht="27.75" customHeight="1">
      <c r="A24" s="6">
        <v>118</v>
      </c>
      <c r="B24" s="6">
        <f>'人口成長趨勢'!E23</f>
        <v>0</v>
      </c>
      <c r="C24" s="8">
        <f>'人口成長趨勢'!F23</f>
        <v>0</v>
      </c>
      <c r="D24" s="7">
        <f>'人口成長趨勢'!G23</f>
        <v>0</v>
      </c>
      <c r="E24" s="6">
        <f t="shared" si="0"/>
        <v>0</v>
      </c>
      <c r="F24" s="6">
        <f t="shared" si="1"/>
        <v>0</v>
      </c>
      <c r="G24" s="6">
        <f t="shared" si="2"/>
        <v>0</v>
      </c>
      <c r="H24" s="6">
        <f t="shared" si="3"/>
        <v>0</v>
      </c>
      <c r="I24" s="6">
        <f t="shared" si="5"/>
        <v>0</v>
      </c>
      <c r="J24" s="6"/>
      <c r="K24" s="6"/>
      <c r="L24" s="6">
        <f t="shared" si="4"/>
        <v>0</v>
      </c>
      <c r="M24" s="6"/>
      <c r="N24" s="6"/>
      <c r="O24" s="33"/>
    </row>
    <row r="25" spans="1:15" ht="27.75" customHeight="1">
      <c r="A25" s="6">
        <v>119</v>
      </c>
      <c r="B25" s="6">
        <f>'人口成長趨勢'!E24</f>
        <v>0</v>
      </c>
      <c r="C25" s="8">
        <f>'人口成長趨勢'!F24</f>
        <v>0</v>
      </c>
      <c r="D25" s="7">
        <f>'人口成長趨勢'!G24</f>
        <v>0</v>
      </c>
      <c r="E25" s="6">
        <f t="shared" si="0"/>
        <v>0</v>
      </c>
      <c r="F25" s="6">
        <f t="shared" si="1"/>
        <v>0</v>
      </c>
      <c r="G25" s="6">
        <f t="shared" si="2"/>
        <v>0</v>
      </c>
      <c r="H25" s="6">
        <f t="shared" si="3"/>
        <v>0</v>
      </c>
      <c r="I25" s="6">
        <f t="shared" si="5"/>
        <v>0</v>
      </c>
      <c r="J25" s="6"/>
      <c r="K25" s="6"/>
      <c r="L25" s="6">
        <f t="shared" si="4"/>
        <v>0</v>
      </c>
      <c r="M25" s="6"/>
      <c r="N25" s="6"/>
      <c r="O25" s="33"/>
    </row>
    <row r="26" spans="1:15" ht="27.75" customHeight="1">
      <c r="A26" s="6">
        <v>120</v>
      </c>
      <c r="B26" s="6">
        <f>'人口成長趨勢'!E25</f>
        <v>0</v>
      </c>
      <c r="C26" s="8">
        <f>'人口成長趨勢'!F25</f>
        <v>0</v>
      </c>
      <c r="D26" s="7">
        <f>'人口成長趨勢'!G25</f>
        <v>0</v>
      </c>
      <c r="E26" s="6">
        <f t="shared" si="0"/>
        <v>0</v>
      </c>
      <c r="F26" s="6">
        <f t="shared" si="1"/>
        <v>0</v>
      </c>
      <c r="G26" s="6">
        <f t="shared" si="2"/>
        <v>0</v>
      </c>
      <c r="H26" s="6">
        <f t="shared" si="3"/>
        <v>0</v>
      </c>
      <c r="I26" s="6">
        <f t="shared" si="5"/>
        <v>0</v>
      </c>
      <c r="J26" s="6"/>
      <c r="K26" s="6"/>
      <c r="L26" s="6">
        <f t="shared" si="4"/>
        <v>0</v>
      </c>
      <c r="M26" s="6"/>
      <c r="N26" s="6"/>
      <c r="O26" s="33"/>
    </row>
    <row r="27" spans="1:15" ht="27.75" customHeight="1">
      <c r="A27" s="6">
        <v>121</v>
      </c>
      <c r="B27" s="6">
        <f>'人口成長趨勢'!E26</f>
        <v>0</v>
      </c>
      <c r="C27" s="8">
        <f>'人口成長趨勢'!F26</f>
        <v>0</v>
      </c>
      <c r="D27" s="7">
        <f>'人口成長趨勢'!G26</f>
        <v>0</v>
      </c>
      <c r="E27" s="6">
        <f t="shared" si="0"/>
        <v>0</v>
      </c>
      <c r="F27" s="6">
        <f t="shared" si="1"/>
        <v>0</v>
      </c>
      <c r="G27" s="6">
        <f t="shared" si="2"/>
        <v>0</v>
      </c>
      <c r="H27" s="6">
        <f t="shared" si="3"/>
        <v>0</v>
      </c>
      <c r="I27" s="6">
        <f t="shared" si="5"/>
        <v>0</v>
      </c>
      <c r="J27" s="6"/>
      <c r="K27" s="6"/>
      <c r="L27" s="6">
        <f t="shared" si="4"/>
        <v>0</v>
      </c>
      <c r="M27" s="6"/>
      <c r="N27" s="6"/>
      <c r="O27" s="33"/>
    </row>
    <row r="28" spans="1:15" ht="27.75" customHeight="1">
      <c r="A28" s="6">
        <v>122</v>
      </c>
      <c r="B28" s="6">
        <f>'人口成長趨勢'!E27</f>
        <v>0</v>
      </c>
      <c r="C28" s="8">
        <f>'人口成長趨勢'!F27</f>
        <v>0</v>
      </c>
      <c r="D28" s="7">
        <f>'人口成長趨勢'!G27</f>
        <v>0</v>
      </c>
      <c r="E28" s="6">
        <f t="shared" si="0"/>
        <v>0</v>
      </c>
      <c r="F28" s="6">
        <f t="shared" si="1"/>
        <v>0</v>
      </c>
      <c r="G28" s="6">
        <f t="shared" si="2"/>
        <v>0</v>
      </c>
      <c r="H28" s="6">
        <f t="shared" si="3"/>
        <v>0</v>
      </c>
      <c r="I28" s="6">
        <f t="shared" si="5"/>
        <v>0</v>
      </c>
      <c r="J28" s="6"/>
      <c r="K28" s="6"/>
      <c r="L28" s="6">
        <f t="shared" si="4"/>
        <v>0</v>
      </c>
      <c r="M28" s="6"/>
      <c r="N28" s="6"/>
      <c r="O28" s="33"/>
    </row>
    <row r="29" spans="1:15" ht="27.75" customHeight="1">
      <c r="A29" s="6">
        <v>123</v>
      </c>
      <c r="B29" s="6">
        <f>'人口成長趨勢'!E28</f>
        <v>0</v>
      </c>
      <c r="C29" s="8">
        <f>'人口成長趨勢'!F28</f>
        <v>0</v>
      </c>
      <c r="D29" s="7">
        <f>'人口成長趨勢'!G28</f>
        <v>0</v>
      </c>
      <c r="E29" s="6">
        <f t="shared" si="0"/>
        <v>0</v>
      </c>
      <c r="F29" s="6">
        <f t="shared" si="1"/>
        <v>0</v>
      </c>
      <c r="G29" s="6">
        <f t="shared" si="2"/>
        <v>0</v>
      </c>
      <c r="H29" s="6">
        <f t="shared" si="3"/>
        <v>0</v>
      </c>
      <c r="I29" s="6">
        <f t="shared" si="5"/>
        <v>0</v>
      </c>
      <c r="J29" s="6"/>
      <c r="K29" s="6"/>
      <c r="L29" s="6">
        <f t="shared" si="4"/>
        <v>0</v>
      </c>
      <c r="M29" s="6"/>
      <c r="N29" s="6"/>
      <c r="O29" s="33"/>
    </row>
    <row r="30" spans="1:15" ht="27.75" customHeight="1">
      <c r="A30" s="6">
        <v>124</v>
      </c>
      <c r="B30" s="6">
        <f>'人口成長趨勢'!E29</f>
        <v>0</v>
      </c>
      <c r="C30" s="8">
        <f>'人口成長趨勢'!F29</f>
        <v>0</v>
      </c>
      <c r="D30" s="7">
        <f>'人口成長趨勢'!G29</f>
        <v>0</v>
      </c>
      <c r="E30" s="6">
        <f t="shared" si="0"/>
        <v>0</v>
      </c>
      <c r="F30" s="6">
        <f t="shared" si="1"/>
        <v>0</v>
      </c>
      <c r="G30" s="6">
        <f t="shared" si="2"/>
        <v>0</v>
      </c>
      <c r="H30" s="6">
        <f t="shared" si="3"/>
        <v>0</v>
      </c>
      <c r="I30" s="6">
        <f t="shared" si="5"/>
        <v>0</v>
      </c>
      <c r="J30" s="6"/>
      <c r="K30" s="6"/>
      <c r="L30" s="6">
        <f t="shared" si="4"/>
        <v>0</v>
      </c>
      <c r="M30" s="6"/>
      <c r="N30" s="6"/>
      <c r="O30" s="33"/>
    </row>
    <row r="31" spans="1:15" ht="27.75" customHeight="1">
      <c r="A31" s="6">
        <v>125</v>
      </c>
      <c r="B31" s="6">
        <f>'人口成長趨勢'!E30</f>
        <v>0</v>
      </c>
      <c r="C31" s="8">
        <f>'人口成長趨勢'!F30</f>
        <v>0</v>
      </c>
      <c r="D31" s="7">
        <f>'人口成長趨勢'!G30</f>
        <v>0</v>
      </c>
      <c r="E31" s="6">
        <f t="shared" si="0"/>
        <v>0</v>
      </c>
      <c r="F31" s="6">
        <f t="shared" si="1"/>
        <v>0</v>
      </c>
      <c r="G31" s="6">
        <f t="shared" si="2"/>
        <v>0</v>
      </c>
      <c r="H31" s="6">
        <f t="shared" si="3"/>
        <v>0</v>
      </c>
      <c r="I31" s="6">
        <f t="shared" si="5"/>
        <v>0</v>
      </c>
      <c r="J31" s="6"/>
      <c r="K31" s="6"/>
      <c r="L31" s="6">
        <f t="shared" si="4"/>
        <v>0</v>
      </c>
      <c r="M31" s="6"/>
      <c r="N31" s="6"/>
      <c r="O31" s="33"/>
    </row>
    <row r="32" spans="1:15" ht="27.75" customHeight="1">
      <c r="A32" s="6">
        <v>126</v>
      </c>
      <c r="B32" s="6">
        <f>'人口成長趨勢'!E31</f>
        <v>0</v>
      </c>
      <c r="C32" s="8">
        <f>'人口成長趨勢'!F31</f>
        <v>0</v>
      </c>
      <c r="D32" s="7">
        <f>'人口成長趨勢'!G31</f>
        <v>0</v>
      </c>
      <c r="E32" s="6">
        <f t="shared" si="0"/>
        <v>0</v>
      </c>
      <c r="F32" s="6">
        <f t="shared" si="1"/>
        <v>0</v>
      </c>
      <c r="G32" s="6">
        <f t="shared" si="2"/>
        <v>0</v>
      </c>
      <c r="H32" s="6">
        <f t="shared" si="3"/>
        <v>0</v>
      </c>
      <c r="I32" s="6">
        <f t="shared" si="5"/>
        <v>0</v>
      </c>
      <c r="J32" s="6"/>
      <c r="K32" s="6"/>
      <c r="L32" s="6">
        <f t="shared" si="4"/>
        <v>0</v>
      </c>
      <c r="M32" s="6"/>
      <c r="N32" s="6"/>
      <c r="O32" s="33"/>
    </row>
    <row r="33" spans="1:15" ht="27.75" customHeight="1">
      <c r="A33" s="6">
        <v>127</v>
      </c>
      <c r="B33" s="6">
        <f>'人口成長趨勢'!E32</f>
        <v>0</v>
      </c>
      <c r="C33" s="8">
        <f>'人口成長趨勢'!F32</f>
        <v>0</v>
      </c>
      <c r="D33" s="7">
        <f>'人口成長趨勢'!G32</f>
        <v>0</v>
      </c>
      <c r="E33" s="6">
        <f t="shared" si="0"/>
        <v>0</v>
      </c>
      <c r="F33" s="6">
        <f t="shared" si="1"/>
        <v>0</v>
      </c>
      <c r="G33" s="6">
        <f t="shared" si="2"/>
        <v>0</v>
      </c>
      <c r="H33" s="6">
        <f t="shared" si="3"/>
        <v>0</v>
      </c>
      <c r="I33" s="6">
        <f t="shared" si="5"/>
        <v>0</v>
      </c>
      <c r="J33" s="6"/>
      <c r="K33" s="6"/>
      <c r="L33" s="6">
        <f t="shared" si="4"/>
        <v>0</v>
      </c>
      <c r="M33" s="6"/>
      <c r="N33" s="6"/>
      <c r="O33" s="33"/>
    </row>
    <row r="34" spans="1:15" ht="27.75" customHeight="1">
      <c r="A34" s="6">
        <v>128</v>
      </c>
      <c r="B34" s="6">
        <f>'人口成長趨勢'!E33</f>
        <v>0</v>
      </c>
      <c r="C34" s="8">
        <f>'人口成長趨勢'!F33</f>
        <v>0</v>
      </c>
      <c r="D34" s="7">
        <f>'人口成長趨勢'!G33</f>
        <v>0</v>
      </c>
      <c r="E34" s="6">
        <f t="shared" si="0"/>
        <v>0</v>
      </c>
      <c r="F34" s="6">
        <f t="shared" si="1"/>
        <v>0</v>
      </c>
      <c r="G34" s="6">
        <f t="shared" si="2"/>
        <v>0</v>
      </c>
      <c r="H34" s="6">
        <f t="shared" si="3"/>
        <v>0</v>
      </c>
      <c r="I34" s="6">
        <f t="shared" si="5"/>
        <v>0</v>
      </c>
      <c r="J34" s="6"/>
      <c r="K34" s="6"/>
      <c r="L34" s="6">
        <f t="shared" si="4"/>
        <v>0</v>
      </c>
      <c r="M34" s="6"/>
      <c r="N34" s="6"/>
      <c r="O34" s="33"/>
    </row>
    <row r="35" spans="1:15" ht="27.75" customHeight="1">
      <c r="A35" s="6">
        <v>129</v>
      </c>
      <c r="B35" s="6">
        <f>'人口成長趨勢'!E34</f>
        <v>0</v>
      </c>
      <c r="C35" s="8">
        <f>'人口成長趨勢'!F34</f>
        <v>0</v>
      </c>
      <c r="D35" s="7">
        <f>'人口成長趨勢'!G34</f>
        <v>0</v>
      </c>
      <c r="E35" s="6">
        <f t="shared" si="0"/>
        <v>0</v>
      </c>
      <c r="F35" s="6">
        <f t="shared" si="1"/>
        <v>0</v>
      </c>
      <c r="G35" s="6">
        <f t="shared" si="2"/>
        <v>0</v>
      </c>
      <c r="H35" s="6">
        <f t="shared" si="3"/>
        <v>0</v>
      </c>
      <c r="I35" s="6">
        <f t="shared" si="5"/>
        <v>0</v>
      </c>
      <c r="J35" s="6"/>
      <c r="K35" s="6"/>
      <c r="L35" s="6">
        <f t="shared" si="4"/>
        <v>0</v>
      </c>
      <c r="M35" s="6"/>
      <c r="N35" s="6"/>
      <c r="O35" s="33"/>
    </row>
    <row r="36" spans="1:14" ht="27.75" customHeight="1">
      <c r="A36" s="6">
        <v>130</v>
      </c>
      <c r="B36" s="6">
        <f>'人口成長趨勢'!E35</f>
        <v>0</v>
      </c>
      <c r="C36" s="8">
        <f>'人口成長趨勢'!F35</f>
        <v>0</v>
      </c>
      <c r="D36" s="7">
        <f>'人口成長趨勢'!G35</f>
        <v>0</v>
      </c>
      <c r="E36" s="6">
        <f t="shared" si="0"/>
        <v>0</v>
      </c>
      <c r="F36" s="6">
        <f t="shared" si="1"/>
        <v>0</v>
      </c>
      <c r="G36" s="6">
        <f t="shared" si="2"/>
        <v>0</v>
      </c>
      <c r="H36" s="6">
        <f t="shared" si="3"/>
        <v>0</v>
      </c>
      <c r="I36" s="6">
        <f t="shared" si="5"/>
        <v>0</v>
      </c>
      <c r="J36" s="6"/>
      <c r="K36" s="6"/>
      <c r="L36" s="6">
        <f t="shared" si="4"/>
        <v>0</v>
      </c>
      <c r="M36" s="6"/>
      <c r="N36" s="6"/>
    </row>
    <row r="37" spans="1:14" ht="27.75" customHeight="1">
      <c r="A37" s="6">
        <v>131</v>
      </c>
      <c r="B37" s="6">
        <f>'人口成長趨勢'!E36</f>
        <v>0</v>
      </c>
      <c r="C37" s="8">
        <f>'人口成長趨勢'!F36</f>
        <v>0</v>
      </c>
      <c r="D37" s="7">
        <f>'人口成長趨勢'!G36</f>
        <v>0</v>
      </c>
      <c r="E37" s="6">
        <f t="shared" si="0"/>
        <v>0</v>
      </c>
      <c r="F37" s="6">
        <f t="shared" si="1"/>
        <v>0</v>
      </c>
      <c r="G37" s="6">
        <f t="shared" si="2"/>
        <v>0</v>
      </c>
      <c r="H37" s="6">
        <f t="shared" si="3"/>
        <v>0</v>
      </c>
      <c r="I37" s="6">
        <f t="shared" si="5"/>
        <v>0</v>
      </c>
      <c r="J37" s="6"/>
      <c r="K37" s="6"/>
      <c r="L37" s="6">
        <f t="shared" si="4"/>
        <v>0</v>
      </c>
      <c r="M37" s="6"/>
      <c r="N37" s="6"/>
    </row>
    <row r="38" spans="1:14" ht="27.75" customHeight="1">
      <c r="A38" s="6">
        <v>132</v>
      </c>
      <c r="B38" s="6">
        <f>'人口成長趨勢'!E37</f>
        <v>0</v>
      </c>
      <c r="C38" s="8">
        <f>'人口成長趨勢'!F37</f>
        <v>0</v>
      </c>
      <c r="D38" s="7">
        <f>'人口成長趨勢'!G37</f>
        <v>0</v>
      </c>
      <c r="E38" s="6">
        <f t="shared" si="0"/>
        <v>0</v>
      </c>
      <c r="F38" s="6">
        <f t="shared" si="1"/>
        <v>0</v>
      </c>
      <c r="G38" s="6">
        <f t="shared" si="2"/>
        <v>0</v>
      </c>
      <c r="H38" s="6">
        <f t="shared" si="3"/>
        <v>0</v>
      </c>
      <c r="I38" s="6">
        <f t="shared" si="5"/>
        <v>0</v>
      </c>
      <c r="J38" s="6"/>
      <c r="K38" s="6"/>
      <c r="L38" s="6">
        <f t="shared" si="4"/>
        <v>0</v>
      </c>
      <c r="M38" s="6"/>
      <c r="N38" s="6"/>
    </row>
    <row r="39" spans="1:14" ht="27.75" customHeight="1">
      <c r="A39" s="6">
        <v>133</v>
      </c>
      <c r="B39" s="6">
        <f>'人口成長趨勢'!E38</f>
        <v>0</v>
      </c>
      <c r="C39" s="8">
        <f>'人口成長趨勢'!F38</f>
        <v>0</v>
      </c>
      <c r="D39" s="7">
        <f>'人口成長趨勢'!G38</f>
        <v>0</v>
      </c>
      <c r="E39" s="6">
        <f t="shared" si="0"/>
        <v>0</v>
      </c>
      <c r="F39" s="6">
        <f t="shared" si="1"/>
        <v>0</v>
      </c>
      <c r="G39" s="6">
        <f t="shared" si="2"/>
        <v>0</v>
      </c>
      <c r="H39" s="6">
        <f t="shared" si="3"/>
        <v>0</v>
      </c>
      <c r="I39" s="6">
        <f t="shared" si="5"/>
        <v>0</v>
      </c>
      <c r="J39" s="6"/>
      <c r="K39" s="6"/>
      <c r="L39" s="6">
        <f t="shared" si="4"/>
        <v>0</v>
      </c>
      <c r="M39" s="6"/>
      <c r="N39" s="6"/>
    </row>
    <row r="40" spans="1:14" ht="27.75" customHeight="1">
      <c r="A40" s="6">
        <v>134</v>
      </c>
      <c r="B40" s="6">
        <f>'人口成長趨勢'!E39</f>
        <v>0</v>
      </c>
      <c r="C40" s="8">
        <f>'人口成長趨勢'!F39</f>
        <v>0</v>
      </c>
      <c r="D40" s="7">
        <f>'人口成長趨勢'!G39</f>
        <v>0</v>
      </c>
      <c r="E40" s="6">
        <f t="shared" si="0"/>
        <v>0</v>
      </c>
      <c r="F40" s="6">
        <f t="shared" si="1"/>
        <v>0</v>
      </c>
      <c r="G40" s="6">
        <f t="shared" si="2"/>
        <v>0</v>
      </c>
      <c r="H40" s="6">
        <f t="shared" si="3"/>
        <v>0</v>
      </c>
      <c r="I40" s="6">
        <f t="shared" si="5"/>
        <v>0</v>
      </c>
      <c r="J40" s="6"/>
      <c r="K40" s="6"/>
      <c r="L40" s="6">
        <f t="shared" si="4"/>
        <v>0</v>
      </c>
      <c r="M40" s="6"/>
      <c r="N40" s="6"/>
    </row>
    <row r="41" spans="1:14" ht="27.75" customHeight="1">
      <c r="A41" s="6">
        <v>135</v>
      </c>
      <c r="B41" s="6">
        <f>'人口成長趨勢'!E40</f>
        <v>0</v>
      </c>
      <c r="C41" s="8">
        <f>'人口成長趨勢'!F40</f>
        <v>0</v>
      </c>
      <c r="D41" s="7">
        <f>'人口成長趨勢'!G40</f>
        <v>0</v>
      </c>
      <c r="E41" s="6">
        <f t="shared" si="0"/>
        <v>0</v>
      </c>
      <c r="F41" s="6">
        <f t="shared" si="1"/>
        <v>0</v>
      </c>
      <c r="G41" s="6">
        <f t="shared" si="2"/>
        <v>0</v>
      </c>
      <c r="H41" s="6">
        <f t="shared" si="3"/>
        <v>0</v>
      </c>
      <c r="I41" s="6">
        <f t="shared" si="5"/>
        <v>0</v>
      </c>
      <c r="J41" s="6"/>
      <c r="K41" s="6"/>
      <c r="L41" s="6">
        <f t="shared" si="4"/>
        <v>0</v>
      </c>
      <c r="M41" s="6"/>
      <c r="N41" s="6"/>
    </row>
    <row r="42" spans="1:14" ht="27.75" customHeight="1">
      <c r="A42" s="6">
        <v>136</v>
      </c>
      <c r="B42" s="6">
        <f>'人口成長趨勢'!E41</f>
        <v>0</v>
      </c>
      <c r="C42" s="8">
        <f>'人口成長趨勢'!F41</f>
        <v>0</v>
      </c>
      <c r="D42" s="7">
        <f>'人口成長趨勢'!G41</f>
        <v>0</v>
      </c>
      <c r="E42" s="6">
        <f t="shared" si="0"/>
        <v>0</v>
      </c>
      <c r="F42" s="6">
        <f t="shared" si="1"/>
        <v>0</v>
      </c>
      <c r="G42" s="6">
        <f t="shared" si="2"/>
        <v>0</v>
      </c>
      <c r="H42" s="6">
        <f t="shared" si="3"/>
        <v>0</v>
      </c>
      <c r="I42" s="6">
        <f t="shared" si="5"/>
        <v>0</v>
      </c>
      <c r="J42" s="6"/>
      <c r="K42" s="6"/>
      <c r="L42" s="6">
        <f t="shared" si="4"/>
        <v>0</v>
      </c>
      <c r="M42" s="6"/>
      <c r="N42" s="6"/>
    </row>
    <row r="43" spans="1:14" ht="27.75" customHeight="1">
      <c r="A43" s="6">
        <v>137</v>
      </c>
      <c r="B43" s="6">
        <f>'人口成長趨勢'!E42</f>
        <v>0</v>
      </c>
      <c r="C43" s="8">
        <f>'人口成長趨勢'!F42</f>
        <v>0</v>
      </c>
      <c r="D43" s="7">
        <f>'人口成長趨勢'!G42</f>
        <v>0</v>
      </c>
      <c r="E43" s="6">
        <f t="shared" si="0"/>
        <v>0</v>
      </c>
      <c r="F43" s="6">
        <f t="shared" si="1"/>
        <v>0</v>
      </c>
      <c r="G43" s="6">
        <f t="shared" si="2"/>
        <v>0</v>
      </c>
      <c r="H43" s="6">
        <f t="shared" si="3"/>
        <v>0</v>
      </c>
      <c r="I43" s="6">
        <f t="shared" si="5"/>
        <v>0</v>
      </c>
      <c r="J43" s="6"/>
      <c r="K43" s="6"/>
      <c r="L43" s="6">
        <f t="shared" si="4"/>
        <v>0</v>
      </c>
      <c r="M43" s="6"/>
      <c r="N43" s="6"/>
    </row>
    <row r="44" spans="1:14" ht="27.75" customHeight="1">
      <c r="A44" s="6">
        <v>138</v>
      </c>
      <c r="B44" s="6">
        <f>'人口成長趨勢'!E43</f>
        <v>0</v>
      </c>
      <c r="C44" s="8">
        <f>'人口成長趨勢'!F43</f>
        <v>0</v>
      </c>
      <c r="D44" s="7">
        <f>'人口成長趨勢'!G43</f>
        <v>0</v>
      </c>
      <c r="E44" s="6">
        <f t="shared" si="0"/>
        <v>0</v>
      </c>
      <c r="F44" s="6">
        <f t="shared" si="1"/>
        <v>0</v>
      </c>
      <c r="G44" s="6">
        <f t="shared" si="2"/>
        <v>0</v>
      </c>
      <c r="H44" s="6">
        <f t="shared" si="3"/>
        <v>0</v>
      </c>
      <c r="I44" s="6">
        <f t="shared" si="5"/>
        <v>0</v>
      </c>
      <c r="J44" s="6"/>
      <c r="K44" s="6"/>
      <c r="L44" s="6">
        <f t="shared" si="4"/>
        <v>0</v>
      </c>
      <c r="M44" s="6"/>
      <c r="N44" s="6"/>
    </row>
    <row r="45" spans="1:14" ht="27.75" customHeight="1">
      <c r="A45" s="6">
        <v>139</v>
      </c>
      <c r="B45" s="6">
        <f>'人口成長趨勢'!E44</f>
        <v>0</v>
      </c>
      <c r="C45" s="8">
        <f>'人口成長趨勢'!F44</f>
        <v>0</v>
      </c>
      <c r="D45" s="7">
        <f>'人口成長趨勢'!G44</f>
        <v>0</v>
      </c>
      <c r="E45" s="6">
        <f t="shared" si="0"/>
        <v>0</v>
      </c>
      <c r="F45" s="6">
        <f t="shared" si="1"/>
        <v>0</v>
      </c>
      <c r="G45" s="6">
        <f t="shared" si="2"/>
        <v>0</v>
      </c>
      <c r="H45" s="6">
        <f t="shared" si="3"/>
        <v>0</v>
      </c>
      <c r="I45" s="6">
        <f t="shared" si="5"/>
        <v>0</v>
      </c>
      <c r="J45" s="6"/>
      <c r="K45" s="6"/>
      <c r="L45" s="6">
        <f t="shared" si="4"/>
        <v>0</v>
      </c>
      <c r="M45" s="6"/>
      <c r="N45" s="6"/>
    </row>
    <row r="46" spans="1:14" ht="27.75" customHeight="1">
      <c r="A46" s="6">
        <v>140</v>
      </c>
      <c r="B46" s="6">
        <f>'人口成長趨勢'!E45</f>
        <v>0</v>
      </c>
      <c r="C46" s="8">
        <f>'人口成長趨勢'!F45</f>
        <v>0</v>
      </c>
      <c r="D46" s="7">
        <f>'人口成長趨勢'!G45</f>
        <v>0</v>
      </c>
      <c r="E46" s="6">
        <f t="shared" si="0"/>
        <v>0</v>
      </c>
      <c r="F46" s="6">
        <f t="shared" si="1"/>
        <v>0</v>
      </c>
      <c r="G46" s="6">
        <f t="shared" si="2"/>
        <v>0</v>
      </c>
      <c r="H46" s="6">
        <f t="shared" si="3"/>
        <v>0</v>
      </c>
      <c r="I46" s="6">
        <f t="shared" si="5"/>
        <v>0</v>
      </c>
      <c r="J46" s="6"/>
      <c r="K46" s="6"/>
      <c r="L46" s="6">
        <f t="shared" si="4"/>
        <v>0</v>
      </c>
      <c r="M46" s="6"/>
      <c r="N46" s="6"/>
    </row>
    <row r="47" spans="1:14" ht="27.75" customHeight="1">
      <c r="A47" s="6">
        <v>141</v>
      </c>
      <c r="B47" s="6">
        <f>'人口成長趨勢'!E46</f>
        <v>0</v>
      </c>
      <c r="C47" s="8">
        <f>'人口成長趨勢'!F46</f>
        <v>0</v>
      </c>
      <c r="D47" s="7">
        <f>'人口成長趨勢'!G46</f>
        <v>0</v>
      </c>
      <c r="E47" s="6">
        <f t="shared" si="0"/>
        <v>0</v>
      </c>
      <c r="F47" s="6">
        <f t="shared" si="1"/>
        <v>0</v>
      </c>
      <c r="G47" s="6">
        <f t="shared" si="2"/>
        <v>0</v>
      </c>
      <c r="H47" s="6">
        <f t="shared" si="3"/>
        <v>0</v>
      </c>
      <c r="I47" s="6">
        <f t="shared" si="5"/>
        <v>0</v>
      </c>
      <c r="J47" s="6"/>
      <c r="K47" s="6"/>
      <c r="L47" s="6">
        <f t="shared" si="4"/>
        <v>0</v>
      </c>
      <c r="M47" s="6"/>
      <c r="N47" s="6"/>
    </row>
    <row r="48" spans="1:14" ht="27.75" customHeight="1">
      <c r="A48" s="6">
        <v>142</v>
      </c>
      <c r="B48" s="6">
        <f>'人口成長趨勢'!E47</f>
        <v>0</v>
      </c>
      <c r="C48" s="8">
        <f>'人口成長趨勢'!F47</f>
        <v>0</v>
      </c>
      <c r="D48" s="7">
        <f>'人口成長趨勢'!G47</f>
        <v>0</v>
      </c>
      <c r="E48" s="6">
        <f t="shared" si="0"/>
        <v>0</v>
      </c>
      <c r="F48" s="6">
        <f t="shared" si="1"/>
        <v>0</v>
      </c>
      <c r="G48" s="6">
        <f t="shared" si="2"/>
        <v>0</v>
      </c>
      <c r="H48" s="6">
        <f t="shared" si="3"/>
        <v>0</v>
      </c>
      <c r="I48" s="6">
        <f t="shared" si="5"/>
        <v>0</v>
      </c>
      <c r="J48" s="6"/>
      <c r="K48" s="6"/>
      <c r="L48" s="6">
        <f t="shared" si="4"/>
        <v>0</v>
      </c>
      <c r="M48" s="6"/>
      <c r="N48" s="6"/>
    </row>
    <row r="49" spans="1:14" ht="27.75" customHeight="1">
      <c r="A49" s="6">
        <v>143</v>
      </c>
      <c r="B49" s="6">
        <f>'人口成長趨勢'!E48</f>
        <v>0</v>
      </c>
      <c r="C49" s="8">
        <f>'人口成長趨勢'!F48</f>
        <v>0</v>
      </c>
      <c r="D49" s="7">
        <f>'人口成長趨勢'!G48</f>
        <v>0</v>
      </c>
      <c r="E49" s="6">
        <f t="shared" si="0"/>
        <v>0</v>
      </c>
      <c r="F49" s="6">
        <f t="shared" si="1"/>
        <v>0</v>
      </c>
      <c r="G49" s="6">
        <f t="shared" si="2"/>
        <v>0</v>
      </c>
      <c r="H49" s="6">
        <f t="shared" si="3"/>
        <v>0</v>
      </c>
      <c r="I49" s="6">
        <f t="shared" si="5"/>
        <v>0</v>
      </c>
      <c r="J49" s="6"/>
      <c r="K49" s="6"/>
      <c r="L49" s="6">
        <f t="shared" si="4"/>
        <v>0</v>
      </c>
      <c r="M49" s="6"/>
      <c r="N49" s="6"/>
    </row>
    <row r="50" spans="1:14" ht="27.75" customHeight="1">
      <c r="A50" s="6">
        <v>144</v>
      </c>
      <c r="B50" s="6">
        <f>'人口成長趨勢'!E49</f>
        <v>0</v>
      </c>
      <c r="C50" s="8">
        <f>'人口成長趨勢'!F49</f>
        <v>0</v>
      </c>
      <c r="D50" s="7">
        <f>'人口成長趨勢'!G49</f>
        <v>0</v>
      </c>
      <c r="E50" s="6">
        <f t="shared" si="0"/>
        <v>0</v>
      </c>
      <c r="F50" s="6">
        <f t="shared" si="1"/>
        <v>0</v>
      </c>
      <c r="G50" s="6">
        <f t="shared" si="2"/>
        <v>0</v>
      </c>
      <c r="H50" s="6">
        <f t="shared" si="3"/>
        <v>0</v>
      </c>
      <c r="I50" s="6">
        <f t="shared" si="5"/>
        <v>0</v>
      </c>
      <c r="J50" s="6"/>
      <c r="K50" s="6"/>
      <c r="L50" s="6">
        <f t="shared" si="4"/>
        <v>0</v>
      </c>
      <c r="M50" s="6"/>
      <c r="N50" s="6"/>
    </row>
    <row r="51" spans="1:14" ht="27.75" customHeight="1">
      <c r="A51" s="6">
        <v>145</v>
      </c>
      <c r="B51" s="6">
        <f>'人口成長趨勢'!E50</f>
        <v>0</v>
      </c>
      <c r="C51" s="8">
        <f>'人口成長趨勢'!F50</f>
        <v>0</v>
      </c>
      <c r="D51" s="7">
        <f>'人口成長趨勢'!G50</f>
        <v>0</v>
      </c>
      <c r="E51" s="6">
        <f t="shared" si="0"/>
        <v>0</v>
      </c>
      <c r="F51" s="6">
        <f t="shared" si="1"/>
        <v>0</v>
      </c>
      <c r="G51" s="6">
        <f t="shared" si="2"/>
        <v>0</v>
      </c>
      <c r="H51" s="6">
        <f t="shared" si="3"/>
        <v>0</v>
      </c>
      <c r="I51" s="6">
        <f t="shared" si="5"/>
        <v>0</v>
      </c>
      <c r="J51" s="6"/>
      <c r="K51" s="6"/>
      <c r="L51" s="6">
        <f t="shared" si="4"/>
        <v>0</v>
      </c>
      <c r="M51" s="6"/>
      <c r="N51" s="6"/>
    </row>
    <row r="52" spans="1:14" ht="27.75" customHeight="1">
      <c r="A52" s="6">
        <v>146</v>
      </c>
      <c r="B52" s="6">
        <f>'人口成長趨勢'!E51</f>
        <v>0</v>
      </c>
      <c r="C52" s="8">
        <f>'人口成長趨勢'!F51</f>
        <v>0</v>
      </c>
      <c r="D52" s="7">
        <f>'人口成長趨勢'!G51</f>
        <v>0</v>
      </c>
      <c r="E52" s="6">
        <f t="shared" si="0"/>
        <v>0</v>
      </c>
      <c r="F52" s="6">
        <f t="shared" si="1"/>
        <v>0</v>
      </c>
      <c r="G52" s="6">
        <f t="shared" si="2"/>
        <v>0</v>
      </c>
      <c r="H52" s="6">
        <f t="shared" si="3"/>
        <v>0</v>
      </c>
      <c r="I52" s="6">
        <f t="shared" si="5"/>
        <v>0</v>
      </c>
      <c r="J52" s="6"/>
      <c r="K52" s="6"/>
      <c r="L52" s="6">
        <f t="shared" si="4"/>
        <v>0</v>
      </c>
      <c r="M52" s="6"/>
      <c r="N52" s="6"/>
    </row>
    <row r="53" spans="1:14" ht="27.75" customHeight="1">
      <c r="A53" s="6">
        <v>147</v>
      </c>
      <c r="B53" s="6">
        <f>'人口成長趨勢'!E52</f>
        <v>0</v>
      </c>
      <c r="C53" s="8">
        <f>'人口成長趨勢'!F52</f>
        <v>0</v>
      </c>
      <c r="D53" s="7">
        <f>'人口成長趨勢'!G52</f>
        <v>0</v>
      </c>
      <c r="E53" s="6">
        <f t="shared" si="0"/>
        <v>0</v>
      </c>
      <c r="F53" s="6">
        <f t="shared" si="1"/>
        <v>0</v>
      </c>
      <c r="G53" s="6">
        <f t="shared" si="2"/>
        <v>0</v>
      </c>
      <c r="H53" s="6">
        <f t="shared" si="3"/>
        <v>0</v>
      </c>
      <c r="I53" s="6">
        <f t="shared" si="5"/>
        <v>0</v>
      </c>
      <c r="J53" s="6"/>
      <c r="K53" s="6"/>
      <c r="L53" s="6">
        <f t="shared" si="4"/>
        <v>0</v>
      </c>
      <c r="M53" s="6"/>
      <c r="N53" s="6"/>
    </row>
    <row r="54" spans="1:14" ht="27.75" customHeight="1">
      <c r="A54" s="6">
        <v>148</v>
      </c>
      <c r="B54" s="6">
        <f>'人口成長趨勢'!E53</f>
        <v>0</v>
      </c>
      <c r="C54" s="8">
        <f>'人口成長趨勢'!F53</f>
        <v>0</v>
      </c>
      <c r="D54" s="7">
        <f>'人口成長趨勢'!G53</f>
        <v>0</v>
      </c>
      <c r="E54" s="6">
        <f t="shared" si="0"/>
        <v>0</v>
      </c>
      <c r="F54" s="6">
        <f t="shared" si="1"/>
        <v>0</v>
      </c>
      <c r="G54" s="6">
        <f t="shared" si="2"/>
        <v>0</v>
      </c>
      <c r="H54" s="6">
        <f t="shared" si="3"/>
        <v>0</v>
      </c>
      <c r="I54" s="6">
        <f t="shared" si="5"/>
        <v>0</v>
      </c>
      <c r="J54" s="6"/>
      <c r="K54" s="6"/>
      <c r="L54" s="6">
        <f t="shared" si="4"/>
        <v>0</v>
      </c>
      <c r="M54" s="6"/>
      <c r="N54" s="6"/>
    </row>
    <row r="55" spans="1:14" ht="27.75" customHeight="1">
      <c r="A55" s="6">
        <v>149</v>
      </c>
      <c r="B55" s="6">
        <f>'人口成長趨勢'!E54</f>
        <v>0</v>
      </c>
      <c r="C55" s="8">
        <f>'人口成長趨勢'!F54</f>
        <v>0</v>
      </c>
      <c r="D55" s="7">
        <f>'人口成長趨勢'!G54</f>
        <v>0</v>
      </c>
      <c r="E55" s="6">
        <f t="shared" si="0"/>
        <v>0</v>
      </c>
      <c r="F55" s="6">
        <f t="shared" si="1"/>
        <v>0</v>
      </c>
      <c r="G55" s="6">
        <f t="shared" si="2"/>
        <v>0</v>
      </c>
      <c r="H55" s="6">
        <f t="shared" si="3"/>
        <v>0</v>
      </c>
      <c r="I55" s="6">
        <f t="shared" si="5"/>
        <v>0</v>
      </c>
      <c r="J55" s="6"/>
      <c r="K55" s="6"/>
      <c r="L55" s="6">
        <f t="shared" si="4"/>
        <v>0</v>
      </c>
      <c r="M55" s="6"/>
      <c r="N55" s="6"/>
    </row>
    <row r="56" spans="1:14" ht="27.75" customHeight="1">
      <c r="A56" s="6">
        <v>150</v>
      </c>
      <c r="B56" s="6">
        <f>'人口成長趨勢'!E55</f>
        <v>0</v>
      </c>
      <c r="C56" s="8">
        <f>'人口成長趨勢'!F55</f>
        <v>0</v>
      </c>
      <c r="D56" s="7">
        <f>'人口成長趨勢'!G55</f>
        <v>0</v>
      </c>
      <c r="E56" s="6">
        <f t="shared" si="0"/>
        <v>0</v>
      </c>
      <c r="F56" s="6">
        <f t="shared" si="1"/>
        <v>0</v>
      </c>
      <c r="G56" s="6">
        <f t="shared" si="2"/>
        <v>0</v>
      </c>
      <c r="H56" s="6">
        <f t="shared" si="3"/>
        <v>0</v>
      </c>
      <c r="I56" s="6">
        <f t="shared" si="5"/>
        <v>0</v>
      </c>
      <c r="J56" s="6"/>
      <c r="K56" s="6"/>
      <c r="L56" s="6">
        <f t="shared" si="4"/>
        <v>0</v>
      </c>
      <c r="M56" s="6"/>
      <c r="N56" s="6"/>
    </row>
    <row r="57" spans="1:14" ht="27.75" customHeight="1">
      <c r="A57" s="6">
        <v>151</v>
      </c>
      <c r="B57" s="6">
        <f>'人口成長趨勢'!E56</f>
        <v>0</v>
      </c>
      <c r="C57" s="8">
        <f>'人口成長趨勢'!F56</f>
        <v>0</v>
      </c>
      <c r="D57" s="7">
        <f>'人口成長趨勢'!G56</f>
        <v>0</v>
      </c>
      <c r="E57" s="6">
        <f t="shared" si="0"/>
        <v>0</v>
      </c>
      <c r="F57" s="6">
        <f t="shared" si="1"/>
        <v>0</v>
      </c>
      <c r="G57" s="6">
        <f t="shared" si="2"/>
        <v>0</v>
      </c>
      <c r="H57" s="6">
        <f t="shared" si="3"/>
        <v>0</v>
      </c>
      <c r="I57" s="6">
        <f t="shared" si="5"/>
        <v>0</v>
      </c>
      <c r="J57" s="6"/>
      <c r="K57" s="6"/>
      <c r="L57" s="6">
        <f t="shared" si="4"/>
        <v>0</v>
      </c>
      <c r="M57" s="6"/>
      <c r="N57" s="6"/>
    </row>
    <row r="58" spans="1:14" ht="27.75" customHeight="1">
      <c r="A58" s="6">
        <v>152</v>
      </c>
      <c r="B58" s="6">
        <f>'人口成長趨勢'!E57</f>
        <v>0</v>
      </c>
      <c r="C58" s="8">
        <f>'人口成長趨勢'!F57</f>
        <v>0</v>
      </c>
      <c r="D58" s="7">
        <f>'人口成長趨勢'!G57</f>
        <v>0</v>
      </c>
      <c r="E58" s="6">
        <f t="shared" si="0"/>
        <v>0</v>
      </c>
      <c r="F58" s="6">
        <f t="shared" si="1"/>
        <v>0</v>
      </c>
      <c r="G58" s="6">
        <f t="shared" si="2"/>
        <v>0</v>
      </c>
      <c r="H58" s="6">
        <f t="shared" si="3"/>
        <v>0</v>
      </c>
      <c r="I58" s="6">
        <f t="shared" si="5"/>
        <v>0</v>
      </c>
      <c r="J58" s="6"/>
      <c r="K58" s="6"/>
      <c r="L58" s="6">
        <f t="shared" si="4"/>
        <v>0</v>
      </c>
      <c r="M58" s="6"/>
      <c r="N58" s="6"/>
    </row>
    <row r="59" spans="1:14" ht="27.75" customHeight="1">
      <c r="A59" s="6">
        <v>153</v>
      </c>
      <c r="B59" s="6">
        <f>'人口成長趨勢'!E58</f>
        <v>0</v>
      </c>
      <c r="C59" s="8">
        <f>'人口成長趨勢'!F58</f>
        <v>0</v>
      </c>
      <c r="D59" s="7">
        <f>'人口成長趨勢'!G58</f>
        <v>0</v>
      </c>
      <c r="E59" s="6">
        <f t="shared" si="0"/>
        <v>0</v>
      </c>
      <c r="F59" s="6">
        <f t="shared" si="1"/>
        <v>0</v>
      </c>
      <c r="G59" s="6">
        <f t="shared" si="2"/>
        <v>0</v>
      </c>
      <c r="H59" s="6">
        <f t="shared" si="3"/>
        <v>0</v>
      </c>
      <c r="I59" s="6">
        <f t="shared" si="5"/>
        <v>0</v>
      </c>
      <c r="J59" s="6"/>
      <c r="K59" s="6"/>
      <c r="L59" s="6">
        <f t="shared" si="4"/>
        <v>0</v>
      </c>
      <c r="M59" s="6"/>
      <c r="N59" s="6"/>
    </row>
    <row r="60" spans="1:14" ht="27.75" customHeight="1">
      <c r="A60" s="6">
        <v>154</v>
      </c>
      <c r="B60" s="6">
        <f>'人口成長趨勢'!E59</f>
        <v>0</v>
      </c>
      <c r="C60" s="8">
        <f>'人口成長趨勢'!F59</f>
        <v>0</v>
      </c>
      <c r="D60" s="7">
        <f>'人口成長趨勢'!G59</f>
        <v>0</v>
      </c>
      <c r="E60" s="6">
        <f t="shared" si="0"/>
        <v>0</v>
      </c>
      <c r="F60" s="6">
        <f t="shared" si="1"/>
        <v>0</v>
      </c>
      <c r="G60" s="6">
        <f t="shared" si="2"/>
        <v>0</v>
      </c>
      <c r="H60" s="6">
        <f t="shared" si="3"/>
        <v>0</v>
      </c>
      <c r="I60" s="6">
        <f t="shared" si="5"/>
        <v>0</v>
      </c>
      <c r="J60" s="6"/>
      <c r="K60" s="6"/>
      <c r="L60" s="6">
        <f t="shared" si="4"/>
        <v>0</v>
      </c>
      <c r="M60" s="6"/>
      <c r="N60" s="6"/>
    </row>
    <row r="61" spans="1:14" ht="27.75" customHeight="1">
      <c r="A61" s="6">
        <v>155</v>
      </c>
      <c r="B61" s="6">
        <f>'人口成長趨勢'!E60</f>
        <v>0</v>
      </c>
      <c r="C61" s="8">
        <f>'人口成長趨勢'!F60</f>
        <v>0</v>
      </c>
      <c r="D61" s="7">
        <f>'人口成長趨勢'!G60</f>
        <v>0</v>
      </c>
      <c r="E61" s="6">
        <f t="shared" si="0"/>
        <v>0</v>
      </c>
      <c r="F61" s="6">
        <f t="shared" si="1"/>
        <v>0</v>
      </c>
      <c r="G61" s="6">
        <f t="shared" si="2"/>
        <v>0</v>
      </c>
      <c r="H61" s="6">
        <f t="shared" si="3"/>
        <v>0</v>
      </c>
      <c r="I61" s="6">
        <f t="shared" si="5"/>
        <v>0</v>
      </c>
      <c r="J61" s="6"/>
      <c r="K61" s="6"/>
      <c r="L61" s="6">
        <f t="shared" si="4"/>
        <v>0</v>
      </c>
      <c r="M61" s="6"/>
      <c r="N61" s="6"/>
    </row>
    <row r="62" spans="1:14" ht="27.75" customHeight="1">
      <c r="A62" s="6">
        <v>156</v>
      </c>
      <c r="B62" s="6">
        <f>'人口成長趨勢'!E61</f>
        <v>0</v>
      </c>
      <c r="C62" s="8">
        <f>'人口成長趨勢'!F61</f>
        <v>0</v>
      </c>
      <c r="D62" s="7">
        <f>'人口成長趨勢'!G61</f>
        <v>0</v>
      </c>
      <c r="E62" s="6">
        <f t="shared" si="0"/>
        <v>0</v>
      </c>
      <c r="F62" s="6">
        <f t="shared" si="1"/>
        <v>0</v>
      </c>
      <c r="G62" s="6">
        <f t="shared" si="2"/>
        <v>0</v>
      </c>
      <c r="H62" s="6">
        <f t="shared" si="3"/>
        <v>0</v>
      </c>
      <c r="I62" s="6">
        <f t="shared" si="5"/>
        <v>0</v>
      </c>
      <c r="J62" s="6"/>
      <c r="K62" s="6"/>
      <c r="L62" s="6">
        <f t="shared" si="4"/>
        <v>0</v>
      </c>
      <c r="M62" s="6"/>
      <c r="N62" s="6"/>
    </row>
    <row r="63" spans="1:14" ht="27.75" customHeight="1">
      <c r="A63" s="6">
        <v>157</v>
      </c>
      <c r="B63" s="6">
        <f>'人口成長趨勢'!E62</f>
        <v>0</v>
      </c>
      <c r="C63" s="8">
        <f>'人口成長趨勢'!F62</f>
        <v>0</v>
      </c>
      <c r="D63" s="7">
        <f>'人口成長趨勢'!G62</f>
        <v>0</v>
      </c>
      <c r="E63" s="6">
        <f t="shared" si="0"/>
        <v>0</v>
      </c>
      <c r="F63" s="6">
        <f t="shared" si="1"/>
        <v>0</v>
      </c>
      <c r="G63" s="6">
        <f t="shared" si="2"/>
        <v>0</v>
      </c>
      <c r="H63" s="6">
        <f t="shared" si="3"/>
        <v>0</v>
      </c>
      <c r="I63" s="6">
        <f t="shared" si="5"/>
        <v>0</v>
      </c>
      <c r="J63" s="6"/>
      <c r="K63" s="6"/>
      <c r="L63" s="6">
        <f t="shared" si="4"/>
        <v>0</v>
      </c>
      <c r="M63" s="6"/>
      <c r="N63" s="6"/>
    </row>
    <row r="64" spans="1:14" ht="27.75" customHeight="1">
      <c r="A64" s="6">
        <v>158</v>
      </c>
      <c r="B64" s="6">
        <f>'人口成長趨勢'!E63</f>
        <v>0</v>
      </c>
      <c r="C64" s="8">
        <f>'人口成長趨勢'!F63</f>
        <v>0</v>
      </c>
      <c r="D64" s="7">
        <f>'人口成長趨勢'!G63</f>
        <v>0</v>
      </c>
      <c r="E64" s="6">
        <f t="shared" si="0"/>
        <v>0</v>
      </c>
      <c r="F64" s="6">
        <f t="shared" si="1"/>
        <v>0</v>
      </c>
      <c r="G64" s="6">
        <f t="shared" si="2"/>
        <v>0</v>
      </c>
      <c r="H64" s="6">
        <f t="shared" si="3"/>
        <v>0</v>
      </c>
      <c r="I64" s="6">
        <f t="shared" si="5"/>
        <v>0</v>
      </c>
      <c r="J64" s="6"/>
      <c r="K64" s="6"/>
      <c r="L64" s="6">
        <f t="shared" si="4"/>
        <v>0</v>
      </c>
      <c r="M64" s="6"/>
      <c r="N64" s="6"/>
    </row>
    <row r="65" spans="1:14" ht="27.75" customHeight="1">
      <c r="A65" s="6">
        <v>159</v>
      </c>
      <c r="B65" s="6">
        <f>'人口成長趨勢'!E64</f>
        <v>0</v>
      </c>
      <c r="C65" s="8">
        <f>'人口成長趨勢'!F64</f>
        <v>0</v>
      </c>
      <c r="D65" s="7">
        <f>'人口成長趨勢'!G64</f>
        <v>0</v>
      </c>
      <c r="E65" s="6">
        <f t="shared" si="0"/>
        <v>0</v>
      </c>
      <c r="F65" s="6">
        <f t="shared" si="1"/>
        <v>0</v>
      </c>
      <c r="G65" s="6">
        <f t="shared" si="2"/>
        <v>0</v>
      </c>
      <c r="H65" s="6">
        <f t="shared" si="3"/>
        <v>0</v>
      </c>
      <c r="I65" s="6">
        <f t="shared" si="5"/>
        <v>0</v>
      </c>
      <c r="J65" s="6"/>
      <c r="K65" s="6"/>
      <c r="L65" s="6">
        <f t="shared" si="4"/>
        <v>0</v>
      </c>
      <c r="M65" s="6"/>
      <c r="N65" s="6"/>
    </row>
    <row r="66" spans="1:14" ht="27.75" customHeight="1">
      <c r="A66" s="6">
        <v>160</v>
      </c>
      <c r="B66" s="6">
        <f>'人口成長趨勢'!E65</f>
        <v>0</v>
      </c>
      <c r="C66" s="8">
        <f>'人口成長趨勢'!F65</f>
        <v>0</v>
      </c>
      <c r="D66" s="7">
        <f>'人口成長趨勢'!G65</f>
        <v>0</v>
      </c>
      <c r="E66" s="6">
        <f t="shared" si="0"/>
        <v>0</v>
      </c>
      <c r="F66" s="6">
        <f t="shared" si="1"/>
        <v>0</v>
      </c>
      <c r="G66" s="6">
        <f t="shared" si="2"/>
        <v>0</v>
      </c>
      <c r="H66" s="6">
        <f t="shared" si="3"/>
        <v>0</v>
      </c>
      <c r="I66" s="6">
        <f t="shared" si="5"/>
        <v>0</v>
      </c>
      <c r="J66" s="6"/>
      <c r="K66" s="6"/>
      <c r="L66" s="6">
        <f t="shared" si="4"/>
        <v>0</v>
      </c>
      <c r="M66" s="6"/>
      <c r="N66" s="6"/>
    </row>
    <row r="67" spans="1:14" ht="27.75" customHeight="1">
      <c r="A67" s="6">
        <v>161</v>
      </c>
      <c r="B67" s="6">
        <f>'人口成長趨勢'!E66</f>
        <v>0</v>
      </c>
      <c r="C67" s="8">
        <f>'人口成長趨勢'!F66</f>
        <v>0</v>
      </c>
      <c r="D67" s="7">
        <f>'人口成長趨勢'!G66</f>
        <v>0</v>
      </c>
      <c r="E67" s="6">
        <f t="shared" si="0"/>
        <v>0</v>
      </c>
      <c r="F67" s="6">
        <f t="shared" si="1"/>
        <v>0</v>
      </c>
      <c r="G67" s="6">
        <f t="shared" si="2"/>
        <v>0</v>
      </c>
      <c r="H67" s="6">
        <f t="shared" si="3"/>
        <v>0</v>
      </c>
      <c r="I67" s="6">
        <f t="shared" si="5"/>
        <v>0</v>
      </c>
      <c r="J67" s="6"/>
      <c r="K67" s="6"/>
      <c r="L67" s="6">
        <f t="shared" si="4"/>
        <v>0</v>
      </c>
      <c r="M67" s="6"/>
      <c r="N67" s="6"/>
    </row>
    <row r="68" spans="1:14" ht="27.75" customHeight="1">
      <c r="A68" s="6">
        <v>162</v>
      </c>
      <c r="B68" s="70">
        <f>'人口成長趨勢'!E67</f>
        <v>0</v>
      </c>
      <c r="C68" s="8">
        <f>'人口成長趨勢'!F67</f>
        <v>0</v>
      </c>
      <c r="D68" s="7">
        <f>'人口成長趨勢'!G67</f>
        <v>0</v>
      </c>
      <c r="E68" s="6">
        <f t="shared" si="0"/>
        <v>0</v>
      </c>
      <c r="F68" s="6">
        <f t="shared" si="1"/>
        <v>0</v>
      </c>
      <c r="G68" s="6">
        <f t="shared" si="2"/>
        <v>0</v>
      </c>
      <c r="H68" s="6">
        <f t="shared" si="3"/>
        <v>0</v>
      </c>
      <c r="I68" s="6">
        <f t="shared" si="5"/>
        <v>0</v>
      </c>
      <c r="J68" s="70"/>
      <c r="K68" s="70"/>
      <c r="L68" s="6">
        <f t="shared" si="4"/>
        <v>0</v>
      </c>
      <c r="M68" s="70"/>
      <c r="N68" s="70"/>
    </row>
    <row r="69" spans="1:14" ht="27.75" customHeight="1">
      <c r="A69" s="6">
        <v>163</v>
      </c>
      <c r="B69" s="75">
        <f>IF('人口成長趨勢'!E68="","",'人口成長趨勢'!E68)</f>
        <v>0</v>
      </c>
      <c r="C69" s="8">
        <f>'人口成長趨勢'!F68</f>
        <v>0</v>
      </c>
      <c r="D69" s="7">
        <f>'人口成長趨勢'!G68</f>
        <v>0</v>
      </c>
      <c r="E69" s="6">
        <f t="shared" si="0"/>
        <v>0</v>
      </c>
      <c r="F69" s="6">
        <f t="shared" si="1"/>
        <v>0</v>
      </c>
      <c r="G69" s="6">
        <f t="shared" si="2"/>
        <v>0</v>
      </c>
      <c r="H69" s="6">
        <f t="shared" si="3"/>
        <v>0</v>
      </c>
      <c r="I69" s="6">
        <f t="shared" si="5"/>
        <v>0</v>
      </c>
      <c r="J69" s="75"/>
      <c r="K69" s="75"/>
      <c r="L69" s="6">
        <f t="shared" si="4"/>
        <v>0</v>
      </c>
      <c r="M69" s="75"/>
      <c r="N69" s="75"/>
    </row>
    <row r="70" spans="1:14" ht="27.75" customHeight="1">
      <c r="A70" s="71"/>
      <c r="B70" s="71"/>
      <c r="C70" s="72"/>
      <c r="D70" s="72"/>
      <c r="E70" s="71"/>
      <c r="F70" s="72"/>
      <c r="G70" s="72"/>
      <c r="H70" s="71"/>
      <c r="I70" s="71"/>
      <c r="J70" s="71"/>
      <c r="K70" s="71"/>
      <c r="L70" s="71"/>
      <c r="M70" s="71"/>
      <c r="N70" s="71"/>
    </row>
    <row r="71" spans="1:14" ht="27.75" customHeight="1">
      <c r="A71" s="71"/>
      <c r="B71" s="73" t="s">
        <v>1588</v>
      </c>
      <c r="C71" s="73"/>
      <c r="D71" s="73"/>
      <c r="E71" s="73"/>
      <c r="F71" s="73"/>
      <c r="G71" s="73"/>
      <c r="H71" s="73"/>
      <c r="I71" s="74"/>
      <c r="J71" s="71"/>
      <c r="K71" s="73"/>
      <c r="L71" s="74"/>
      <c r="M71" s="71"/>
      <c r="N71" s="71"/>
    </row>
  </sheetData>
  <sheetProtection/>
  <mergeCells count="8">
    <mergeCell ref="A2:A4"/>
    <mergeCell ref="B2:D3"/>
    <mergeCell ref="A1:N1"/>
    <mergeCell ref="I3:K3"/>
    <mergeCell ref="E2:G3"/>
    <mergeCell ref="H3:H4"/>
    <mergeCell ref="H2:N2"/>
    <mergeCell ref="L3:N3"/>
  </mergeCells>
  <printOptions/>
  <pageMargins left="0.5905511811023623" right="0.5905511811023623" top="0.7874015748031497" bottom="0.5905511811023623" header="0" footer="0"/>
  <pageSetup horizontalDpi="600" verticalDpi="600" orientation="portrait" pageOrder="overThenDown" paperSize="9" scale="80" r:id="rId2"/>
  <headerFooter alignWithMargins="0">
    <oddHeader>&amp;L</oddHeader>
    <oddFooter>&amp;L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5"/>
  <sheetViews>
    <sheetView zoomScale="80" zoomScaleNormal="80"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8" sqref="C28"/>
    </sheetView>
  </sheetViews>
  <sheetFormatPr defaultColWidth="9.00390625" defaultRowHeight="27.75" customHeight="1"/>
  <cols>
    <col min="1" max="1" width="5.25390625" style="2" customWidth="1"/>
    <col min="2" max="2" width="8.625" style="2" customWidth="1"/>
    <col min="3" max="3" width="8.75390625" style="2" customWidth="1"/>
    <col min="4" max="4" width="9.00390625" style="2" customWidth="1"/>
    <col min="5" max="6" width="8.625" style="2" customWidth="1"/>
    <col min="7" max="7" width="9.75390625" style="2" customWidth="1"/>
    <col min="8" max="8" width="10.00390625" style="2" customWidth="1"/>
    <col min="9" max="9" width="9.125" style="2" customWidth="1"/>
    <col min="10" max="10" width="9.375" style="2" customWidth="1"/>
    <col min="11" max="11" width="12.00390625" style="1" customWidth="1"/>
    <col min="12" max="12" width="8.25390625" style="2" customWidth="1"/>
    <col min="13" max="13" width="10.125" style="2" customWidth="1"/>
    <col min="14" max="14" width="15.75390625" style="2" customWidth="1"/>
    <col min="15" max="15" width="5.125" style="2" customWidth="1"/>
  </cols>
  <sheetData>
    <row r="1" spans="1:14" ht="27.75" customHeight="1">
      <c r="A1" s="163" t="s">
        <v>1575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1:14" ht="27.75" customHeight="1">
      <c r="A2" s="160" t="s">
        <v>1335</v>
      </c>
      <c r="B2" s="171" t="s">
        <v>1336</v>
      </c>
      <c r="C2" s="50" t="s">
        <v>1337</v>
      </c>
      <c r="D2" s="50" t="s">
        <v>1338</v>
      </c>
      <c r="E2" s="50" t="s">
        <v>1339</v>
      </c>
      <c r="F2" s="50" t="s">
        <v>1340</v>
      </c>
      <c r="G2" s="52" t="s">
        <v>1341</v>
      </c>
      <c r="H2" s="175" t="s">
        <v>1572</v>
      </c>
      <c r="I2" s="176"/>
      <c r="J2" s="176"/>
      <c r="K2" s="176"/>
      <c r="L2" s="48"/>
      <c r="M2" s="169" t="s">
        <v>1342</v>
      </c>
      <c r="N2" s="177" t="s">
        <v>1343</v>
      </c>
    </row>
    <row r="3" spans="1:14" ht="27.75" customHeight="1">
      <c r="A3" s="161"/>
      <c r="B3" s="172"/>
      <c r="C3" s="53" t="s">
        <v>1344</v>
      </c>
      <c r="D3" s="53" t="s">
        <v>1345</v>
      </c>
      <c r="E3" s="53" t="s">
        <v>1346</v>
      </c>
      <c r="F3" s="53" t="s">
        <v>1347</v>
      </c>
      <c r="G3" s="51" t="s">
        <v>1348</v>
      </c>
      <c r="H3" s="45" t="s">
        <v>1349</v>
      </c>
      <c r="I3" s="46" t="s">
        <v>1350</v>
      </c>
      <c r="J3" s="46" t="s">
        <v>1351</v>
      </c>
      <c r="K3" s="46" t="s">
        <v>1352</v>
      </c>
      <c r="L3" s="47" t="s">
        <v>1353</v>
      </c>
      <c r="M3" s="170"/>
      <c r="N3" s="178"/>
    </row>
    <row r="4" spans="1:14" ht="27.75" customHeight="1">
      <c r="A4" s="160">
        <v>99</v>
      </c>
      <c r="B4" s="49" t="s">
        <v>1354</v>
      </c>
      <c r="C4" s="54">
        <v>86279</v>
      </c>
      <c r="D4" s="54">
        <v>115488</v>
      </c>
      <c r="E4" s="54">
        <v>146984</v>
      </c>
      <c r="F4" s="54">
        <v>787520</v>
      </c>
      <c r="G4" s="54">
        <v>520139</v>
      </c>
      <c r="H4" s="54">
        <v>165379</v>
      </c>
      <c r="I4" s="55">
        <v>46746</v>
      </c>
      <c r="J4" s="55">
        <v>5163</v>
      </c>
      <c r="K4" s="55">
        <v>96</v>
      </c>
      <c r="L4" s="49">
        <f>IF(H4="","",SUM(H4:K4))</f>
        <v>217384</v>
      </c>
      <c r="M4" s="166">
        <f>IF(C4="","",SUM(C4:G4,L4))</f>
        <v>1873794</v>
      </c>
      <c r="N4" s="174" t="s">
        <v>1586</v>
      </c>
    </row>
    <row r="5" spans="1:14" ht="27.75" customHeight="1">
      <c r="A5" s="161"/>
      <c r="B5" s="53" t="s">
        <v>1355</v>
      </c>
      <c r="C5" s="34">
        <f aca="true" t="shared" si="0" ref="C5:K13">IF(C4="","",C4/$M4)</f>
        <v>0.04604508286396477</v>
      </c>
      <c r="D5" s="34">
        <f t="shared" si="0"/>
        <v>0.061633242501577014</v>
      </c>
      <c r="E5" s="34">
        <f t="shared" si="0"/>
        <v>0.07844192050993866</v>
      </c>
      <c r="F5" s="34">
        <f t="shared" si="0"/>
        <v>0.42028099140033537</v>
      </c>
      <c r="G5" s="34">
        <f t="shared" si="0"/>
        <v>0.27758600998829114</v>
      </c>
      <c r="H5" s="34">
        <f t="shared" si="0"/>
        <v>0.0882589014587516</v>
      </c>
      <c r="I5" s="34">
        <f t="shared" si="0"/>
        <v>0.02494724606867137</v>
      </c>
      <c r="J5" s="34">
        <f t="shared" si="0"/>
        <v>0.0027553722554346954</v>
      </c>
      <c r="K5" s="35">
        <f t="shared" si="0"/>
        <v>5.1232953035392364E-05</v>
      </c>
      <c r="L5" s="56">
        <f>IF(H5="","",L4/$M4)</f>
        <v>0.11601275273589307</v>
      </c>
      <c r="M5" s="167"/>
      <c r="N5" s="159"/>
    </row>
    <row r="6" spans="1:14" ht="27.75" customHeight="1">
      <c r="A6" s="160">
        <v>100</v>
      </c>
      <c r="B6" s="43" t="s">
        <v>1356</v>
      </c>
      <c r="C6" s="44">
        <v>87010</v>
      </c>
      <c r="D6" s="44">
        <v>110118</v>
      </c>
      <c r="E6" s="44">
        <v>142558</v>
      </c>
      <c r="F6" s="44">
        <v>781278</v>
      </c>
      <c r="G6" s="44">
        <v>537303</v>
      </c>
      <c r="H6" s="44">
        <v>163855</v>
      </c>
      <c r="I6" s="19">
        <v>48921</v>
      </c>
      <c r="J6" s="19">
        <v>5821</v>
      </c>
      <c r="K6" s="19">
        <v>96</v>
      </c>
      <c r="L6" s="43">
        <f>IF(H6="","",SUM(H6:K6))</f>
        <v>218693</v>
      </c>
      <c r="M6" s="168">
        <f>IF(C6="","",SUM(C6:G6,L6))</f>
        <v>1876960</v>
      </c>
      <c r="N6" s="159"/>
    </row>
    <row r="7" spans="1:14" ht="27.75" customHeight="1">
      <c r="A7" s="161"/>
      <c r="B7" s="5" t="s">
        <v>1357</v>
      </c>
      <c r="C7" s="34">
        <f t="shared" si="0"/>
        <v>0.04635687494672236</v>
      </c>
      <c r="D7" s="34">
        <f t="shared" si="0"/>
        <v>0.05866827209956525</v>
      </c>
      <c r="E7" s="34">
        <f t="shared" si="0"/>
        <v>0.07595153865825591</v>
      </c>
      <c r="F7" s="34">
        <f t="shared" si="0"/>
        <v>0.41624648367573097</v>
      </c>
      <c r="G7" s="34">
        <f t="shared" si="0"/>
        <v>0.2862623604125821</v>
      </c>
      <c r="H7" s="34">
        <f t="shared" si="0"/>
        <v>0.08729807774273293</v>
      </c>
      <c r="I7" s="34">
        <f t="shared" si="0"/>
        <v>0.026063954479584008</v>
      </c>
      <c r="J7" s="34">
        <f t="shared" si="0"/>
        <v>0.003101291450004262</v>
      </c>
      <c r="K7" s="35">
        <f t="shared" si="0"/>
        <v>5.1146534822265794E-05</v>
      </c>
      <c r="L7" s="34">
        <f>IF(H7="","",L6/$M6)</f>
        <v>0.11651447020714346</v>
      </c>
      <c r="M7" s="143"/>
      <c r="N7" s="159"/>
    </row>
    <row r="8" spans="1:14" ht="27.75" customHeight="1">
      <c r="A8" s="160">
        <v>101</v>
      </c>
      <c r="B8" s="5" t="s">
        <v>1358</v>
      </c>
      <c r="C8" s="7">
        <v>89937</v>
      </c>
      <c r="D8" s="7">
        <v>102203</v>
      </c>
      <c r="E8" s="7">
        <v>141076</v>
      </c>
      <c r="F8" s="7">
        <v>776922</v>
      </c>
      <c r="G8" s="7">
        <v>548577</v>
      </c>
      <c r="H8" s="7">
        <v>165814</v>
      </c>
      <c r="I8" s="6">
        <v>50594</v>
      </c>
      <c r="J8" s="6">
        <v>6394</v>
      </c>
      <c r="K8" s="6">
        <v>128</v>
      </c>
      <c r="L8" s="43">
        <f>IF(H8="","",SUM(H8:K8))</f>
        <v>222930</v>
      </c>
      <c r="M8" s="168">
        <f>IF(C8="","",SUM(C8:G8,L8))</f>
        <v>1881645</v>
      </c>
      <c r="N8" s="159"/>
    </row>
    <row r="9" spans="1:14" ht="27.75" customHeight="1">
      <c r="A9" s="161"/>
      <c r="B9" s="5" t="s">
        <v>1359</v>
      </c>
      <c r="C9" s="34">
        <f t="shared" si="0"/>
        <v>0.04779700740575401</v>
      </c>
      <c r="D9" s="34">
        <f t="shared" si="0"/>
        <v>0.05431577157221474</v>
      </c>
      <c r="E9" s="34">
        <f t="shared" si="0"/>
        <v>0.074974822562173</v>
      </c>
      <c r="F9" s="34">
        <f t="shared" si="0"/>
        <v>0.4128950997664278</v>
      </c>
      <c r="G9" s="34">
        <f t="shared" si="0"/>
        <v>0.29154117806493784</v>
      </c>
      <c r="H9" s="34">
        <f t="shared" si="0"/>
        <v>0.08812182956933959</v>
      </c>
      <c r="I9" s="34">
        <f t="shared" si="0"/>
        <v>0.02688817497455684</v>
      </c>
      <c r="J9" s="34">
        <f t="shared" si="0"/>
        <v>0.0033980905005992095</v>
      </c>
      <c r="K9" s="35">
        <f t="shared" si="0"/>
        <v>6.802558399698136E-05</v>
      </c>
      <c r="L9" s="34">
        <f>IF(H9="","",L8/$M8)</f>
        <v>0.11847612062849262</v>
      </c>
      <c r="M9" s="143"/>
      <c r="N9" s="159"/>
    </row>
    <row r="10" spans="1:14" ht="27.75" customHeight="1">
      <c r="A10" s="160">
        <v>102</v>
      </c>
      <c r="B10" s="53" t="s">
        <v>1360</v>
      </c>
      <c r="C10" s="58">
        <v>89743</v>
      </c>
      <c r="D10" s="58">
        <v>98367</v>
      </c>
      <c r="E10" s="58">
        <v>135332</v>
      </c>
      <c r="F10" s="58">
        <v>771836</v>
      </c>
      <c r="G10" s="58">
        <v>558103</v>
      </c>
      <c r="H10" s="58">
        <v>170574</v>
      </c>
      <c r="I10" s="57">
        <v>52268</v>
      </c>
      <c r="J10" s="57">
        <v>6841</v>
      </c>
      <c r="K10" s="57">
        <v>144</v>
      </c>
      <c r="L10" s="5">
        <f>IF(H10="","",SUM(H10:K10))</f>
        <v>229827</v>
      </c>
      <c r="M10" s="143">
        <f>IF(C10="","",SUM(C10:G10,L10))</f>
        <v>1883208</v>
      </c>
      <c r="N10" s="159"/>
    </row>
    <row r="11" spans="1:14" ht="27.75" customHeight="1">
      <c r="A11" s="161"/>
      <c r="B11" s="43" t="s">
        <v>1361</v>
      </c>
      <c r="C11" s="34">
        <f t="shared" si="0"/>
        <v>0.047654321774334006</v>
      </c>
      <c r="D11" s="34">
        <f t="shared" si="0"/>
        <v>0.05223374157289051</v>
      </c>
      <c r="E11" s="34">
        <f t="shared" si="0"/>
        <v>0.07186248146779325</v>
      </c>
      <c r="F11" s="34">
        <f t="shared" si="0"/>
        <v>0.40985169986533615</v>
      </c>
      <c r="G11" s="34">
        <f t="shared" si="0"/>
        <v>0.29635759831096725</v>
      </c>
      <c r="H11" s="34">
        <f t="shared" si="0"/>
        <v>0.09057629321880535</v>
      </c>
      <c r="I11" s="34">
        <f t="shared" si="0"/>
        <v>0.027754767396909952</v>
      </c>
      <c r="J11" s="34">
        <f t="shared" si="0"/>
        <v>0.003632631127310419</v>
      </c>
      <c r="K11" s="35">
        <f t="shared" si="0"/>
        <v>7.646526565307709E-05</v>
      </c>
      <c r="L11" s="34">
        <f>IF(H11="","",L10/$M10)</f>
        <v>0.1220401570086788</v>
      </c>
      <c r="M11" s="143"/>
      <c r="N11" s="159"/>
    </row>
    <row r="12" spans="1:14" ht="27.75" customHeight="1">
      <c r="A12" s="160">
        <v>103</v>
      </c>
      <c r="B12" s="5" t="s">
        <v>1362</v>
      </c>
      <c r="C12" s="7">
        <v>90572</v>
      </c>
      <c r="D12" s="7">
        <v>95399</v>
      </c>
      <c r="E12" s="7">
        <v>128779</v>
      </c>
      <c r="F12" s="7">
        <v>765896</v>
      </c>
      <c r="G12" s="7">
        <v>565906</v>
      </c>
      <c r="H12" s="7">
        <v>175899</v>
      </c>
      <c r="I12" s="6">
        <v>54290</v>
      </c>
      <c r="J12" s="6">
        <v>7376</v>
      </c>
      <c r="K12" s="6">
        <v>167</v>
      </c>
      <c r="L12" s="5">
        <f>IF(H12="","",SUM(H12:K12))</f>
        <v>237732</v>
      </c>
      <c r="M12" s="143">
        <f>IF(C12="","",SUM(C12:G12,L12))</f>
        <v>1884284</v>
      </c>
      <c r="N12" s="159"/>
    </row>
    <row r="13" spans="1:14" ht="27.75" customHeight="1">
      <c r="A13" s="161"/>
      <c r="B13" s="5" t="s">
        <v>1363</v>
      </c>
      <c r="C13" s="34">
        <f t="shared" si="0"/>
        <v>0.0480670642005133</v>
      </c>
      <c r="D13" s="34">
        <f t="shared" si="0"/>
        <v>0.050628779950368415</v>
      </c>
      <c r="E13" s="34">
        <f t="shared" si="0"/>
        <v>0.0683437316243199</v>
      </c>
      <c r="F13" s="34">
        <f t="shared" si="0"/>
        <v>0.40646526744376116</v>
      </c>
      <c r="G13" s="34">
        <f t="shared" si="0"/>
        <v>0.30032946201315724</v>
      </c>
      <c r="H13" s="34">
        <f t="shared" si="0"/>
        <v>0.09335057772607526</v>
      </c>
      <c r="I13" s="34">
        <f t="shared" si="0"/>
        <v>0.028812004984386644</v>
      </c>
      <c r="J13" s="34">
        <f t="shared" si="0"/>
        <v>0.003914484228492096</v>
      </c>
      <c r="K13" s="35">
        <f t="shared" si="0"/>
        <v>8.862782892600054E-05</v>
      </c>
      <c r="L13" s="34">
        <f>IF(H13="","",L12/$M12)</f>
        <v>0.12616569476788</v>
      </c>
      <c r="M13" s="143"/>
      <c r="N13" s="159"/>
    </row>
    <row r="14" spans="1:14" ht="27.75" customHeight="1">
      <c r="A14" s="160">
        <v>104</v>
      </c>
      <c r="B14" s="5" t="s">
        <v>1364</v>
      </c>
      <c r="C14" s="7">
        <v>91824</v>
      </c>
      <c r="D14" s="7">
        <v>93579</v>
      </c>
      <c r="E14" s="7">
        <v>120732</v>
      </c>
      <c r="F14" s="7">
        <v>760681</v>
      </c>
      <c r="G14" s="7">
        <v>571931</v>
      </c>
      <c r="H14" s="7">
        <v>182381</v>
      </c>
      <c r="I14" s="6">
        <v>56246</v>
      </c>
      <c r="J14" s="6">
        <v>7977</v>
      </c>
      <c r="K14" s="6">
        <v>190</v>
      </c>
      <c r="L14" s="5">
        <f>IF(H14="","",SUM(H14:K14))</f>
        <v>246794</v>
      </c>
      <c r="M14" s="143">
        <f>IF(C14="","",SUM(C14:G14,L14))</f>
        <v>1885541</v>
      </c>
      <c r="N14" s="159"/>
    </row>
    <row r="15" spans="1:14" ht="27.75" customHeight="1">
      <c r="A15" s="161"/>
      <c r="B15" s="5" t="s">
        <v>1365</v>
      </c>
      <c r="C15" s="34">
        <f aca="true" t="shared" si="1" ref="C15:K15">IF(C14="","",C14/$M14)</f>
        <v>0.04869902059939296</v>
      </c>
      <c r="D15" s="34">
        <f t="shared" si="1"/>
        <v>0.04962978794945323</v>
      </c>
      <c r="E15" s="34">
        <f t="shared" si="1"/>
        <v>0.06403042946294989</v>
      </c>
      <c r="F15" s="34">
        <f t="shared" si="1"/>
        <v>0.40342851202917357</v>
      </c>
      <c r="G15" s="34">
        <f t="shared" si="1"/>
        <v>0.30332461611813266</v>
      </c>
      <c r="H15" s="34">
        <f t="shared" si="1"/>
        <v>0.0967260855107367</v>
      </c>
      <c r="I15" s="34">
        <f t="shared" si="1"/>
        <v>0.029830165453840568</v>
      </c>
      <c r="J15" s="34">
        <f t="shared" si="1"/>
        <v>0.004230616040701316</v>
      </c>
      <c r="K15" s="34">
        <f t="shared" si="1"/>
        <v>0.00010076683561906105</v>
      </c>
      <c r="L15" s="34">
        <f>IF(H15="","",L14/$M14)</f>
        <v>0.13088763384089766</v>
      </c>
      <c r="M15" s="143"/>
      <c r="N15" s="159"/>
    </row>
    <row r="16" spans="1:14" ht="27.75" customHeight="1">
      <c r="A16" s="160">
        <v>105</v>
      </c>
      <c r="B16" s="5" t="s">
        <v>1366</v>
      </c>
      <c r="C16" s="7">
        <v>94624</v>
      </c>
      <c r="D16" s="7">
        <v>89948</v>
      </c>
      <c r="E16" s="7">
        <v>116706</v>
      </c>
      <c r="F16" s="7">
        <v>752047</v>
      </c>
      <c r="G16" s="7">
        <v>573007</v>
      </c>
      <c r="H16" s="7">
        <v>193423</v>
      </c>
      <c r="I16" s="6">
        <v>57338</v>
      </c>
      <c r="J16" s="6">
        <v>8739</v>
      </c>
      <c r="K16" s="6">
        <v>201</v>
      </c>
      <c r="L16" s="5">
        <f>IF(H16="","",SUM(H16:K16))</f>
        <v>259701</v>
      </c>
      <c r="M16" s="143">
        <v>1886033</v>
      </c>
      <c r="N16" s="159"/>
    </row>
    <row r="17" spans="1:14" ht="27.75" customHeight="1">
      <c r="A17" s="161"/>
      <c r="B17" s="5" t="s">
        <v>1367</v>
      </c>
      <c r="C17" s="34">
        <f aca="true" t="shared" si="2" ref="C17:K17">IF(C16="","",C16/$M16)</f>
        <v>0.050170914294712765</v>
      </c>
      <c r="D17" s="34">
        <f t="shared" si="2"/>
        <v>0.04769163636055149</v>
      </c>
      <c r="E17" s="34">
        <f t="shared" si="2"/>
        <v>0.06187908695128876</v>
      </c>
      <c r="F17" s="34">
        <f t="shared" si="2"/>
        <v>0.39874540901458244</v>
      </c>
      <c r="G17" s="34">
        <f t="shared" si="2"/>
        <v>0.3038159989777485</v>
      </c>
      <c r="H17" s="34">
        <f t="shared" si="2"/>
        <v>0.10255546960206953</v>
      </c>
      <c r="I17" s="34">
        <f t="shared" si="2"/>
        <v>0.030401376858199193</v>
      </c>
      <c r="J17" s="34">
        <f t="shared" si="2"/>
        <v>0.0046335350441906375</v>
      </c>
      <c r="K17" s="34">
        <f t="shared" si="2"/>
        <v>0.00010657289665663326</v>
      </c>
      <c r="L17" s="34">
        <f>IF(H17="","",L16/$M16)</f>
        <v>0.13769695440111598</v>
      </c>
      <c r="M17" s="143"/>
      <c r="N17" s="159"/>
    </row>
    <row r="18" spans="1:14" ht="27.75" customHeight="1">
      <c r="A18" s="160">
        <v>106</v>
      </c>
      <c r="B18" s="5" t="s">
        <v>1368</v>
      </c>
      <c r="C18" s="7">
        <v>94986</v>
      </c>
      <c r="D18" s="7">
        <v>89219</v>
      </c>
      <c r="E18" s="7">
        <v>110961</v>
      </c>
      <c r="F18" s="7">
        <v>745699</v>
      </c>
      <c r="G18" s="7">
        <v>574342</v>
      </c>
      <c r="H18" s="7">
        <v>203108</v>
      </c>
      <c r="I18" s="6">
        <v>58631</v>
      </c>
      <c r="J18" s="6">
        <v>9360</v>
      </c>
      <c r="K18" s="6">
        <v>216</v>
      </c>
      <c r="L18" s="5">
        <f>IF(H18="","",SUM(H18:K18))</f>
        <v>271315</v>
      </c>
      <c r="M18" s="143">
        <f>IF(C18="","",SUM(C18:G18,L18))</f>
        <v>1886522</v>
      </c>
      <c r="N18" s="159"/>
    </row>
    <row r="19" spans="1:14" ht="27.75" customHeight="1">
      <c r="A19" s="161"/>
      <c r="B19" s="5" t="s">
        <v>1369</v>
      </c>
      <c r="C19" s="34">
        <f aca="true" t="shared" si="3" ref="C19:K19">IF(C18="","",C18/$M18)</f>
        <v>0.050349797139922034</v>
      </c>
      <c r="D19" s="34">
        <f t="shared" si="3"/>
        <v>0.047292848956969495</v>
      </c>
      <c r="E19" s="34">
        <f t="shared" si="3"/>
        <v>0.058817760937852834</v>
      </c>
      <c r="F19" s="34">
        <f t="shared" si="3"/>
        <v>0.39527712902367423</v>
      </c>
      <c r="G19" s="34">
        <f t="shared" si="3"/>
        <v>0.3044448991318416</v>
      </c>
      <c r="H19" s="34">
        <f t="shared" si="3"/>
        <v>0.10766267236745715</v>
      </c>
      <c r="I19" s="34">
        <f t="shared" si="3"/>
        <v>0.03107888484735402</v>
      </c>
      <c r="J19" s="34">
        <f t="shared" si="3"/>
        <v>0.004961511183012973</v>
      </c>
      <c r="K19" s="34">
        <f t="shared" si="3"/>
        <v>0.000114496411915684</v>
      </c>
      <c r="L19" s="34">
        <f>IF(H19="","",L18/$M18)</f>
        <v>0.14381756480973984</v>
      </c>
      <c r="M19" s="143"/>
      <c r="N19" s="162"/>
    </row>
    <row r="20" spans="1:14" ht="27.75" customHeight="1">
      <c r="A20" s="160">
        <v>107</v>
      </c>
      <c r="B20" s="5" t="s">
        <v>1370</v>
      </c>
      <c r="C20" s="7">
        <v>90189</v>
      </c>
      <c r="D20" s="7">
        <v>92330</v>
      </c>
      <c r="E20" s="7">
        <v>102913</v>
      </c>
      <c r="F20" s="7">
        <v>740253</v>
      </c>
      <c r="G20" s="7">
        <v>574892</v>
      </c>
      <c r="H20" s="7">
        <v>213261</v>
      </c>
      <c r="I20" s="6">
        <v>59536</v>
      </c>
      <c r="J20" s="6">
        <v>10235</v>
      </c>
      <c r="K20" s="6">
        <v>222</v>
      </c>
      <c r="L20" s="5">
        <f>IF(H20="","",SUM(H20:K20))</f>
        <v>283254</v>
      </c>
      <c r="M20" s="143">
        <f>IF(C20="","",SUM(C20:G20,L20))</f>
        <v>1883831</v>
      </c>
      <c r="N20" s="174"/>
    </row>
    <row r="21" spans="1:14" ht="27.75" customHeight="1">
      <c r="A21" s="161"/>
      <c r="B21" s="5" t="s">
        <v>1371</v>
      </c>
      <c r="C21" s="34">
        <f aca="true" t="shared" si="4" ref="C21:K21">IF(C20="","",C20/$M20)</f>
        <v>0.047875313656055137</v>
      </c>
      <c r="D21" s="34">
        <f t="shared" si="4"/>
        <v>0.04901182749407988</v>
      </c>
      <c r="E21" s="34">
        <f t="shared" si="4"/>
        <v>0.05462963503626387</v>
      </c>
      <c r="F21" s="34">
        <f t="shared" si="4"/>
        <v>0.3929508538717114</v>
      </c>
      <c r="G21" s="34">
        <f t="shared" si="4"/>
        <v>0.3051717484211694</v>
      </c>
      <c r="H21" s="34">
        <f t="shared" si="4"/>
        <v>0.11320601476459406</v>
      </c>
      <c r="I21" s="34">
        <f t="shared" si="4"/>
        <v>0.03160368419460132</v>
      </c>
      <c r="J21" s="34">
        <f t="shared" si="4"/>
        <v>0.005433077595601728</v>
      </c>
      <c r="K21" s="34">
        <f t="shared" si="4"/>
        <v>0.00011784496592316402</v>
      </c>
      <c r="L21" s="34">
        <f>IF(H21="","",L20/$M20)</f>
        <v>0.15036062152072027</v>
      </c>
      <c r="M21" s="143"/>
      <c r="N21" s="159"/>
    </row>
    <row r="22" spans="1:14" ht="27.75" customHeight="1">
      <c r="A22" s="160">
        <v>108</v>
      </c>
      <c r="B22" s="5" t="s">
        <v>1372</v>
      </c>
      <c r="C22" s="7">
        <v>88143</v>
      </c>
      <c r="D22" s="7">
        <v>91986</v>
      </c>
      <c r="E22" s="7">
        <v>99092</v>
      </c>
      <c r="F22" s="7">
        <v>731062</v>
      </c>
      <c r="G22" s="7">
        <v>574676</v>
      </c>
      <c r="H22" s="7">
        <v>224241</v>
      </c>
      <c r="I22" s="6">
        <v>60586</v>
      </c>
      <c r="J22" s="6">
        <v>10912</v>
      </c>
      <c r="K22" s="6">
        <v>208</v>
      </c>
      <c r="L22" s="5">
        <f>IF(H22="","",SUM(H22:K22))</f>
        <v>295947</v>
      </c>
      <c r="M22" s="143">
        <f>IF(C22="","",SUM(C22:G22,L22))</f>
        <v>1880906</v>
      </c>
      <c r="N22" s="159"/>
    </row>
    <row r="23" spans="1:14" ht="27.75" customHeight="1">
      <c r="A23" s="161"/>
      <c r="B23" s="5" t="s">
        <v>1373</v>
      </c>
      <c r="C23" s="34">
        <f aca="true" t="shared" si="5" ref="C23:K23">IF(C22="","",C22/$M22)</f>
        <v>0.046861990976688896</v>
      </c>
      <c r="D23" s="34">
        <f t="shared" si="5"/>
        <v>0.04890515528155049</v>
      </c>
      <c r="E23" s="34">
        <f t="shared" si="5"/>
        <v>0.05268312185723263</v>
      </c>
      <c r="F23" s="34">
        <f t="shared" si="5"/>
        <v>0.3886754574657107</v>
      </c>
      <c r="G23" s="34">
        <f t="shared" si="5"/>
        <v>0.3055314832320169</v>
      </c>
      <c r="H23" s="34">
        <f t="shared" si="5"/>
        <v>0.11921967392309876</v>
      </c>
      <c r="I23" s="34">
        <f t="shared" si="5"/>
        <v>0.032211072748983736</v>
      </c>
      <c r="J23" s="34">
        <f t="shared" si="5"/>
        <v>0.005801459509406637</v>
      </c>
      <c r="K23" s="34">
        <f t="shared" si="5"/>
        <v>0.00011058500531127021</v>
      </c>
      <c r="L23" s="34">
        <f>IF(H23="","",L22/$M22)</f>
        <v>0.1573427911868004</v>
      </c>
      <c r="M23" s="143"/>
      <c r="N23" s="159"/>
    </row>
    <row r="24" spans="1:14" ht="27.75" customHeight="1">
      <c r="A24" s="160">
        <v>109</v>
      </c>
      <c r="B24" s="5" t="s">
        <v>1374</v>
      </c>
      <c r="C24" s="7">
        <v>83776</v>
      </c>
      <c r="D24" s="7">
        <v>92843</v>
      </c>
      <c r="E24" s="7">
        <v>96029</v>
      </c>
      <c r="F24" s="7">
        <v>719288</v>
      </c>
      <c r="G24" s="7">
        <v>573710</v>
      </c>
      <c r="H24" s="7">
        <v>235179</v>
      </c>
      <c r="I24" s="6">
        <v>61931</v>
      </c>
      <c r="J24" s="6">
        <v>11926</v>
      </c>
      <c r="K24" s="6">
        <v>235</v>
      </c>
      <c r="L24" s="5">
        <f>IF(H24="","",SUM(H24:K24))</f>
        <v>309271</v>
      </c>
      <c r="M24" s="143">
        <f>IF(C24="","",SUM(C24:G24,L24))</f>
        <v>1874917</v>
      </c>
      <c r="N24" s="159"/>
    </row>
    <row r="25" spans="1:14" ht="27.75" customHeight="1">
      <c r="A25" s="161"/>
      <c r="B25" s="5" t="s">
        <v>1375</v>
      </c>
      <c r="C25" s="34">
        <f aca="true" t="shared" si="6" ref="C25:K25">IF(C24="","",C24/$M24)</f>
        <v>0.044682511279165955</v>
      </c>
      <c r="D25" s="34">
        <f t="shared" si="6"/>
        <v>0.04951845868377107</v>
      </c>
      <c r="E25" s="34">
        <f t="shared" si="6"/>
        <v>0.051217733905020865</v>
      </c>
      <c r="F25" s="34">
        <f t="shared" si="6"/>
        <v>0.38363724900888946</v>
      </c>
      <c r="G25" s="34">
        <f t="shared" si="6"/>
        <v>0.3059922119219144</v>
      </c>
      <c r="H25" s="34">
        <f t="shared" si="6"/>
        <v>0.12543435256067334</v>
      </c>
      <c r="I25" s="34">
        <f t="shared" si="6"/>
        <v>0.03303132885349058</v>
      </c>
      <c r="J25" s="34">
        <f t="shared" si="6"/>
        <v>0.006360814905406479</v>
      </c>
      <c r="K25" s="34">
        <f t="shared" si="6"/>
        <v>0.0001253388816678285</v>
      </c>
      <c r="L25" s="34">
        <f>IF(H25="","",L24/$M24)</f>
        <v>0.16495183520123824</v>
      </c>
      <c r="M25" s="143"/>
      <c r="N25" s="159"/>
    </row>
    <row r="26" spans="1:14" ht="27.75" customHeight="1">
      <c r="A26" s="160">
        <v>110</v>
      </c>
      <c r="B26" s="5" t="s">
        <v>1376</v>
      </c>
      <c r="C26" s="7">
        <v>77827</v>
      </c>
      <c r="D26" s="7">
        <v>94351</v>
      </c>
      <c r="E26" s="7">
        <v>93556</v>
      </c>
      <c r="F26" s="7">
        <v>699522</v>
      </c>
      <c r="G26" s="7">
        <v>574597</v>
      </c>
      <c r="H26" s="7">
        <v>246240</v>
      </c>
      <c r="I26" s="6">
        <v>63013</v>
      </c>
      <c r="J26" s="6">
        <v>12674</v>
      </c>
      <c r="K26" s="6">
        <v>279</v>
      </c>
      <c r="L26" s="5">
        <f>IF(H26="","",SUM(H26:K26))</f>
        <v>322206</v>
      </c>
      <c r="M26" s="143">
        <f>IF(C26="","",SUM(C26:G26,L26))</f>
        <v>1862059</v>
      </c>
      <c r="N26" s="159"/>
    </row>
    <row r="27" spans="1:14" ht="27.75" customHeight="1">
      <c r="A27" s="161"/>
      <c r="B27" s="5" t="s">
        <v>1377</v>
      </c>
      <c r="C27" s="34">
        <f aca="true" t="shared" si="7" ref="C27:K27">IF(C26="","",C26/$M26)</f>
        <v>0.041796205168579514</v>
      </c>
      <c r="D27" s="34">
        <f t="shared" si="7"/>
        <v>0.05067025266116702</v>
      </c>
      <c r="E27" s="34">
        <f t="shared" si="7"/>
        <v>0.05024330593176693</v>
      </c>
      <c r="F27" s="34">
        <f t="shared" si="7"/>
        <v>0.37567123275900494</v>
      </c>
      <c r="G27" s="34">
        <f t="shared" si="7"/>
        <v>0.30858152185295956</v>
      </c>
      <c r="H27" s="34">
        <f t="shared" si="7"/>
        <v>0.13224070773267657</v>
      </c>
      <c r="I27" s="34">
        <f t="shared" si="7"/>
        <v>0.03384049592413559</v>
      </c>
      <c r="J27" s="34">
        <f t="shared" si="7"/>
        <v>0.0068064438344864475</v>
      </c>
      <c r="K27" s="34">
        <f t="shared" si="7"/>
        <v>0.0001498341352234274</v>
      </c>
      <c r="L27" s="34">
        <f>IF(H27="","",L26/$M26)</f>
        <v>0.17303748162652205</v>
      </c>
      <c r="M27" s="143"/>
      <c r="N27" s="159"/>
    </row>
    <row r="28" spans="1:14" ht="27.75" customHeight="1">
      <c r="A28" s="160">
        <v>111</v>
      </c>
      <c r="B28" s="5" t="s">
        <v>1378</v>
      </c>
      <c r="C28" s="7"/>
      <c r="D28" s="7"/>
      <c r="E28" s="7"/>
      <c r="F28" s="7"/>
      <c r="G28" s="7"/>
      <c r="H28" s="7"/>
      <c r="I28" s="6"/>
      <c r="J28" s="6"/>
      <c r="K28" s="6"/>
      <c r="L28" s="5">
        <f>IF(H28="","",SUM(H28:K28))</f>
      </c>
      <c r="M28" s="143">
        <f>IF(C28="","",SUM(C28:G28,L28))</f>
      </c>
      <c r="N28" s="159"/>
    </row>
    <row r="29" spans="1:14" ht="27.75" customHeight="1">
      <c r="A29" s="161"/>
      <c r="B29" s="5" t="s">
        <v>1379</v>
      </c>
      <c r="C29" s="34">
        <f aca="true" t="shared" si="8" ref="C29:K29">IF(C28="","",C28/$M28)</f>
      </c>
      <c r="D29" s="34">
        <f t="shared" si="8"/>
      </c>
      <c r="E29" s="34">
        <f t="shared" si="8"/>
      </c>
      <c r="F29" s="34">
        <f t="shared" si="8"/>
      </c>
      <c r="G29" s="34">
        <f t="shared" si="8"/>
      </c>
      <c r="H29" s="34">
        <f t="shared" si="8"/>
      </c>
      <c r="I29" s="34">
        <f t="shared" si="8"/>
      </c>
      <c r="J29" s="34">
        <f t="shared" si="8"/>
      </c>
      <c r="K29" s="34">
        <f t="shared" si="8"/>
      </c>
      <c r="L29" s="34">
        <f>IF(H29="","",L28/$M28)</f>
      </c>
      <c r="M29" s="143"/>
      <c r="N29" s="159"/>
    </row>
    <row r="30" spans="1:14" ht="27.75" customHeight="1">
      <c r="A30" s="160">
        <v>112</v>
      </c>
      <c r="B30" s="5" t="s">
        <v>1380</v>
      </c>
      <c r="C30" s="7"/>
      <c r="D30" s="7"/>
      <c r="E30" s="7"/>
      <c r="F30" s="7"/>
      <c r="G30" s="7"/>
      <c r="H30" s="7"/>
      <c r="I30" s="6"/>
      <c r="J30" s="6"/>
      <c r="K30" s="6"/>
      <c r="L30" s="5">
        <f>IF(H30="","",SUM(H30:K30))</f>
      </c>
      <c r="M30" s="143">
        <f>IF(C30="","",SUM(C30:G30,L30))</f>
      </c>
      <c r="N30" s="159"/>
    </row>
    <row r="31" spans="1:14" ht="27.75" customHeight="1">
      <c r="A31" s="161"/>
      <c r="B31" s="5" t="s">
        <v>1381</v>
      </c>
      <c r="C31" s="34">
        <f aca="true" t="shared" si="9" ref="C31:K31">IF(C30="","",C30/$M30)</f>
      </c>
      <c r="D31" s="34">
        <f t="shared" si="9"/>
      </c>
      <c r="E31" s="34">
        <f t="shared" si="9"/>
      </c>
      <c r="F31" s="34">
        <f t="shared" si="9"/>
      </c>
      <c r="G31" s="34">
        <f t="shared" si="9"/>
      </c>
      <c r="H31" s="34">
        <f t="shared" si="9"/>
      </c>
      <c r="I31" s="34">
        <f t="shared" si="9"/>
      </c>
      <c r="J31" s="34">
        <f t="shared" si="9"/>
      </c>
      <c r="K31" s="34">
        <f t="shared" si="9"/>
      </c>
      <c r="L31" s="34">
        <f>IF(H31="","",L30/$M30)</f>
      </c>
      <c r="M31" s="143"/>
      <c r="N31" s="159"/>
    </row>
    <row r="32" spans="1:14" ht="27.75" customHeight="1">
      <c r="A32" s="160">
        <v>113</v>
      </c>
      <c r="B32" s="5" t="s">
        <v>1382</v>
      </c>
      <c r="C32" s="7"/>
      <c r="D32" s="7"/>
      <c r="E32" s="7"/>
      <c r="F32" s="7"/>
      <c r="G32" s="7"/>
      <c r="H32" s="7"/>
      <c r="I32" s="6"/>
      <c r="J32" s="6"/>
      <c r="K32" s="6"/>
      <c r="L32" s="5">
        <f>IF(H32="","",SUM(H32:K32))</f>
      </c>
      <c r="M32" s="143">
        <f>IF(C32="","",SUM(C32:G32,L32))</f>
      </c>
      <c r="N32" s="59"/>
    </row>
    <row r="33" spans="1:14" ht="27.75" customHeight="1">
      <c r="A33" s="161"/>
      <c r="B33" s="5" t="s">
        <v>1383</v>
      </c>
      <c r="C33" s="34">
        <f aca="true" t="shared" si="10" ref="C33:K33">IF(C32="","",C32/$M32)</f>
      </c>
      <c r="D33" s="34">
        <f t="shared" si="10"/>
      </c>
      <c r="E33" s="34">
        <f t="shared" si="10"/>
      </c>
      <c r="F33" s="34">
        <f t="shared" si="10"/>
      </c>
      <c r="G33" s="34">
        <f t="shared" si="10"/>
      </c>
      <c r="H33" s="34">
        <f t="shared" si="10"/>
      </c>
      <c r="I33" s="34">
        <f t="shared" si="10"/>
      </c>
      <c r="J33" s="34">
        <f t="shared" si="10"/>
      </c>
      <c r="K33" s="34">
        <f t="shared" si="10"/>
      </c>
      <c r="L33" s="34">
        <f>IF(H33="","",L32/$M32)</f>
      </c>
      <c r="M33" s="143"/>
      <c r="N33" s="60"/>
    </row>
    <row r="34" spans="1:14" ht="27.75" customHeight="1">
      <c r="A34" s="160">
        <v>114</v>
      </c>
      <c r="B34" s="5" t="s">
        <v>1384</v>
      </c>
      <c r="C34" s="7"/>
      <c r="D34" s="7"/>
      <c r="E34" s="7"/>
      <c r="F34" s="7"/>
      <c r="G34" s="7"/>
      <c r="H34" s="7"/>
      <c r="I34" s="6"/>
      <c r="J34" s="6"/>
      <c r="K34" s="6"/>
      <c r="L34" s="5">
        <f>IF(H34="","",SUM(H34:K34))</f>
      </c>
      <c r="M34" s="143">
        <f>IF(C34="","",SUM(C34:G34,L34))</f>
      </c>
      <c r="N34" s="60"/>
    </row>
    <row r="35" spans="1:14" ht="27.75" customHeight="1">
      <c r="A35" s="161"/>
      <c r="B35" s="5" t="s">
        <v>1385</v>
      </c>
      <c r="C35" s="34">
        <f aca="true" t="shared" si="11" ref="C35:K35">IF(C34="","",C34/$M34)</f>
      </c>
      <c r="D35" s="34">
        <f t="shared" si="11"/>
      </c>
      <c r="E35" s="34">
        <f t="shared" si="11"/>
      </c>
      <c r="F35" s="34">
        <f t="shared" si="11"/>
      </c>
      <c r="G35" s="34">
        <f t="shared" si="11"/>
      </c>
      <c r="H35" s="34">
        <f t="shared" si="11"/>
      </c>
      <c r="I35" s="34">
        <f t="shared" si="11"/>
      </c>
      <c r="J35" s="34">
        <f t="shared" si="11"/>
      </c>
      <c r="K35" s="34">
        <f t="shared" si="11"/>
      </c>
      <c r="L35" s="34">
        <f>IF(H35="","",L34/$M34)</f>
      </c>
      <c r="M35" s="143"/>
      <c r="N35" s="61"/>
    </row>
    <row r="36" spans="1:14" ht="27.75" customHeight="1">
      <c r="A36" s="160">
        <v>115</v>
      </c>
      <c r="B36" s="5" t="s">
        <v>1386</v>
      </c>
      <c r="C36" s="7"/>
      <c r="D36" s="7"/>
      <c r="E36" s="7"/>
      <c r="F36" s="7"/>
      <c r="G36" s="7"/>
      <c r="H36" s="7"/>
      <c r="I36" s="6"/>
      <c r="J36" s="6"/>
      <c r="K36" s="6"/>
      <c r="L36" s="5">
        <f>IF(H36="","",SUM(H36:K36))</f>
      </c>
      <c r="M36" s="143">
        <f>IF(C36="","",SUM(C36:G36,L36))</f>
      </c>
      <c r="N36" s="62"/>
    </row>
    <row r="37" spans="1:14" ht="27.75" customHeight="1">
      <c r="A37" s="161"/>
      <c r="B37" s="5" t="s">
        <v>1387</v>
      </c>
      <c r="C37" s="34">
        <f aca="true" t="shared" si="12" ref="C37:K37">IF(C36="","",C36/$M36)</f>
      </c>
      <c r="D37" s="34">
        <f t="shared" si="12"/>
      </c>
      <c r="E37" s="34">
        <f t="shared" si="12"/>
      </c>
      <c r="F37" s="34">
        <f t="shared" si="12"/>
      </c>
      <c r="G37" s="34">
        <f t="shared" si="12"/>
      </c>
      <c r="H37" s="34">
        <f t="shared" si="12"/>
      </c>
      <c r="I37" s="34">
        <f t="shared" si="12"/>
      </c>
      <c r="J37" s="34">
        <f t="shared" si="12"/>
      </c>
      <c r="K37" s="34">
        <f t="shared" si="12"/>
      </c>
      <c r="L37" s="34">
        <f>IF(H37="","",L36/$M36)</f>
      </c>
      <c r="M37" s="143"/>
      <c r="N37" s="60"/>
    </row>
    <row r="38" spans="1:14" ht="27.75" customHeight="1">
      <c r="A38" s="160">
        <v>116</v>
      </c>
      <c r="B38" s="5" t="s">
        <v>1388</v>
      </c>
      <c r="C38" s="7"/>
      <c r="D38" s="7"/>
      <c r="E38" s="7"/>
      <c r="F38" s="7"/>
      <c r="G38" s="7"/>
      <c r="H38" s="7"/>
      <c r="I38" s="6"/>
      <c r="J38" s="6"/>
      <c r="K38" s="6"/>
      <c r="L38" s="5">
        <f>IF(H38="","",SUM(H38:K38))</f>
      </c>
      <c r="M38" s="143">
        <f>IF(C38="","",SUM(C38:G38,L38))</f>
      </c>
      <c r="N38" s="60"/>
    </row>
    <row r="39" spans="1:14" ht="27.75" customHeight="1">
      <c r="A39" s="161"/>
      <c r="B39" s="5" t="s">
        <v>1389</v>
      </c>
      <c r="C39" s="34">
        <f aca="true" t="shared" si="13" ref="C39:K39">IF(C38="","",C38/$M38)</f>
      </c>
      <c r="D39" s="34">
        <f t="shared" si="13"/>
      </c>
      <c r="E39" s="34">
        <f t="shared" si="13"/>
      </c>
      <c r="F39" s="34">
        <f t="shared" si="13"/>
      </c>
      <c r="G39" s="34">
        <f t="shared" si="13"/>
      </c>
      <c r="H39" s="34">
        <f t="shared" si="13"/>
      </c>
      <c r="I39" s="34">
        <f t="shared" si="13"/>
      </c>
      <c r="J39" s="34">
        <f t="shared" si="13"/>
      </c>
      <c r="K39" s="34">
        <f t="shared" si="13"/>
      </c>
      <c r="L39" s="34">
        <f>IF(H39="","",L38/$M38)</f>
      </c>
      <c r="M39" s="143"/>
      <c r="N39" s="63"/>
    </row>
    <row r="40" spans="1:14" ht="27.75" customHeight="1">
      <c r="A40" s="160">
        <v>117</v>
      </c>
      <c r="B40" s="5" t="s">
        <v>1390</v>
      </c>
      <c r="C40" s="7"/>
      <c r="D40" s="7"/>
      <c r="E40" s="7"/>
      <c r="F40" s="7"/>
      <c r="G40" s="7"/>
      <c r="H40" s="7"/>
      <c r="I40" s="6"/>
      <c r="J40" s="6"/>
      <c r="K40" s="6"/>
      <c r="L40" s="5">
        <f>IF(H40="","",SUM(H40:K40))</f>
      </c>
      <c r="M40" s="143">
        <f>IF(C40="","",SUM(C40:G40,L40))</f>
      </c>
      <c r="N40" s="63"/>
    </row>
    <row r="41" spans="1:14" ht="27.75" customHeight="1">
      <c r="A41" s="161"/>
      <c r="B41" s="5" t="s">
        <v>1391</v>
      </c>
      <c r="C41" s="34">
        <f aca="true" t="shared" si="14" ref="C41:K41">IF(C40="","",C40/$M40)</f>
      </c>
      <c r="D41" s="34">
        <f t="shared" si="14"/>
      </c>
      <c r="E41" s="34">
        <f t="shared" si="14"/>
      </c>
      <c r="F41" s="34">
        <f t="shared" si="14"/>
      </c>
      <c r="G41" s="34">
        <f t="shared" si="14"/>
      </c>
      <c r="H41" s="34">
        <f t="shared" si="14"/>
      </c>
      <c r="I41" s="34">
        <f t="shared" si="14"/>
      </c>
      <c r="J41" s="34">
        <f t="shared" si="14"/>
      </c>
      <c r="K41" s="34">
        <f t="shared" si="14"/>
      </c>
      <c r="L41" s="34">
        <f>IF(H41="","",L40/$M40)</f>
      </c>
      <c r="M41" s="143"/>
      <c r="N41" s="63"/>
    </row>
    <row r="42" spans="1:14" ht="27.75" customHeight="1">
      <c r="A42" s="160">
        <v>118</v>
      </c>
      <c r="B42" s="5" t="s">
        <v>1392</v>
      </c>
      <c r="C42" s="7"/>
      <c r="D42" s="7"/>
      <c r="E42" s="7"/>
      <c r="F42" s="7"/>
      <c r="G42" s="7"/>
      <c r="H42" s="7"/>
      <c r="I42" s="6"/>
      <c r="J42" s="6"/>
      <c r="K42" s="6"/>
      <c r="L42" s="5">
        <f>IF(H42="","",SUM(H42:K42))</f>
      </c>
      <c r="M42" s="143">
        <f>IF(C42="","",SUM(C42:G42,L42))</f>
      </c>
      <c r="N42" s="63"/>
    </row>
    <row r="43" spans="1:14" ht="27.75" customHeight="1">
      <c r="A43" s="161"/>
      <c r="B43" s="5" t="s">
        <v>1393</v>
      </c>
      <c r="C43" s="34">
        <f aca="true" t="shared" si="15" ref="C43:K43">IF(C42="","",C42/$M42)</f>
      </c>
      <c r="D43" s="34">
        <f t="shared" si="15"/>
      </c>
      <c r="E43" s="34">
        <f t="shared" si="15"/>
      </c>
      <c r="F43" s="34">
        <f t="shared" si="15"/>
      </c>
      <c r="G43" s="34">
        <f t="shared" si="15"/>
      </c>
      <c r="H43" s="34">
        <f t="shared" si="15"/>
      </c>
      <c r="I43" s="34">
        <f t="shared" si="15"/>
      </c>
      <c r="J43" s="34">
        <f t="shared" si="15"/>
      </c>
      <c r="K43" s="34">
        <f t="shared" si="15"/>
      </c>
      <c r="L43" s="34">
        <f>IF(H43="","",L42/$M42)</f>
      </c>
      <c r="M43" s="143"/>
      <c r="N43" s="63"/>
    </row>
    <row r="44" spans="1:14" ht="27.75" customHeight="1">
      <c r="A44" s="160">
        <v>119</v>
      </c>
      <c r="B44" s="5" t="s">
        <v>1394</v>
      </c>
      <c r="C44" s="7"/>
      <c r="D44" s="7"/>
      <c r="E44" s="7"/>
      <c r="F44" s="7"/>
      <c r="G44" s="7"/>
      <c r="H44" s="7"/>
      <c r="I44" s="6"/>
      <c r="J44" s="6"/>
      <c r="K44" s="6"/>
      <c r="L44" s="5">
        <f>IF(H44="","",SUM(H44:K44))</f>
      </c>
      <c r="M44" s="143">
        <f>IF(C44="","",SUM(C44:G44,L44))</f>
      </c>
      <c r="N44" s="63"/>
    </row>
    <row r="45" spans="1:14" ht="27.75" customHeight="1">
      <c r="A45" s="161"/>
      <c r="B45" s="5" t="s">
        <v>1395</v>
      </c>
      <c r="C45" s="34">
        <f aca="true" t="shared" si="16" ref="C45:K45">IF(C44="","",C44/$M44)</f>
      </c>
      <c r="D45" s="34">
        <f t="shared" si="16"/>
      </c>
      <c r="E45" s="34">
        <f t="shared" si="16"/>
      </c>
      <c r="F45" s="34">
        <f t="shared" si="16"/>
      </c>
      <c r="G45" s="34">
        <f t="shared" si="16"/>
      </c>
      <c r="H45" s="34">
        <f t="shared" si="16"/>
      </c>
      <c r="I45" s="34">
        <f t="shared" si="16"/>
      </c>
      <c r="J45" s="34">
        <f t="shared" si="16"/>
      </c>
      <c r="K45" s="34">
        <f t="shared" si="16"/>
      </c>
      <c r="L45" s="34">
        <f>IF(H45="","",L44/$M44)</f>
      </c>
      <c r="M45" s="143"/>
      <c r="N45" s="63"/>
    </row>
    <row r="46" spans="1:14" ht="27.75" customHeight="1">
      <c r="A46" s="160">
        <v>120</v>
      </c>
      <c r="B46" s="5" t="s">
        <v>1396</v>
      </c>
      <c r="C46" s="7"/>
      <c r="D46" s="7"/>
      <c r="E46" s="7"/>
      <c r="F46" s="7"/>
      <c r="G46" s="7"/>
      <c r="H46" s="7"/>
      <c r="I46" s="6"/>
      <c r="J46" s="6"/>
      <c r="K46" s="6"/>
      <c r="L46" s="5">
        <f>IF(H46="","",SUM(H46:K46))</f>
      </c>
      <c r="M46" s="143">
        <f>IF(C46="","",SUM(C46:G46,L46))</f>
      </c>
      <c r="N46" s="63"/>
    </row>
    <row r="47" spans="1:14" ht="27.75" customHeight="1">
      <c r="A47" s="161"/>
      <c r="B47" s="5" t="s">
        <v>1397</v>
      </c>
      <c r="C47" s="34">
        <f aca="true" t="shared" si="17" ref="C47:K47">IF(C46="","",C46/$M46)</f>
      </c>
      <c r="D47" s="34">
        <f t="shared" si="17"/>
      </c>
      <c r="E47" s="34">
        <f t="shared" si="17"/>
      </c>
      <c r="F47" s="34">
        <f t="shared" si="17"/>
      </c>
      <c r="G47" s="34">
        <f t="shared" si="17"/>
      </c>
      <c r="H47" s="34">
        <f t="shared" si="17"/>
      </c>
      <c r="I47" s="34">
        <f t="shared" si="17"/>
      </c>
      <c r="J47" s="34">
        <f t="shared" si="17"/>
      </c>
      <c r="K47" s="34">
        <f t="shared" si="17"/>
      </c>
      <c r="L47" s="34">
        <f>IF(H47="","",L46/$M46)</f>
      </c>
      <c r="M47" s="143"/>
      <c r="N47" s="63"/>
    </row>
    <row r="48" spans="1:14" ht="27.75" customHeight="1">
      <c r="A48" s="160">
        <v>121</v>
      </c>
      <c r="B48" s="5" t="s">
        <v>1398</v>
      </c>
      <c r="C48" s="7"/>
      <c r="D48" s="7"/>
      <c r="E48" s="7"/>
      <c r="F48" s="7"/>
      <c r="G48" s="7"/>
      <c r="H48" s="7"/>
      <c r="I48" s="6"/>
      <c r="J48" s="6"/>
      <c r="K48" s="6"/>
      <c r="L48" s="5">
        <f>IF(H48="","",SUM(H48:K48))</f>
      </c>
      <c r="M48" s="143">
        <f>IF(C48="","",SUM(C48:G48,L48))</f>
      </c>
      <c r="N48" s="63"/>
    </row>
    <row r="49" spans="1:14" ht="27.75" customHeight="1">
      <c r="A49" s="161"/>
      <c r="B49" s="5" t="s">
        <v>1399</v>
      </c>
      <c r="C49" s="34">
        <f aca="true" t="shared" si="18" ref="C49:K49">IF(C48="","",C48/$M48)</f>
      </c>
      <c r="D49" s="34">
        <f t="shared" si="18"/>
      </c>
      <c r="E49" s="34">
        <f t="shared" si="18"/>
      </c>
      <c r="F49" s="34">
        <f t="shared" si="18"/>
      </c>
      <c r="G49" s="34">
        <f t="shared" si="18"/>
      </c>
      <c r="H49" s="34">
        <f t="shared" si="18"/>
      </c>
      <c r="I49" s="34">
        <f t="shared" si="18"/>
      </c>
      <c r="J49" s="34">
        <f t="shared" si="18"/>
      </c>
      <c r="K49" s="34">
        <f t="shared" si="18"/>
      </c>
      <c r="L49" s="34">
        <f>IF(H49="","",L48/$M48)</f>
      </c>
      <c r="M49" s="143"/>
      <c r="N49" s="63"/>
    </row>
    <row r="50" spans="1:14" ht="27.75" customHeight="1">
      <c r="A50" s="160">
        <v>122</v>
      </c>
      <c r="B50" s="5" t="s">
        <v>1400</v>
      </c>
      <c r="C50" s="7"/>
      <c r="D50" s="7"/>
      <c r="E50" s="7"/>
      <c r="F50" s="7"/>
      <c r="G50" s="7"/>
      <c r="H50" s="7"/>
      <c r="I50" s="6"/>
      <c r="J50" s="6"/>
      <c r="K50" s="6"/>
      <c r="L50" s="5">
        <f>IF(H50="","",SUM(H50:K50))</f>
      </c>
      <c r="M50" s="143">
        <f>IF(C50="","",SUM(C50:G50,L50))</f>
      </c>
      <c r="N50" s="63"/>
    </row>
    <row r="51" spans="1:14" ht="27.75" customHeight="1">
      <c r="A51" s="161"/>
      <c r="B51" s="5" t="s">
        <v>1401</v>
      </c>
      <c r="C51" s="34">
        <f aca="true" t="shared" si="19" ref="C51:K51">IF(C50="","",C50/$M50)</f>
      </c>
      <c r="D51" s="34">
        <f t="shared" si="19"/>
      </c>
      <c r="E51" s="34">
        <f t="shared" si="19"/>
      </c>
      <c r="F51" s="34">
        <f t="shared" si="19"/>
      </c>
      <c r="G51" s="34">
        <f t="shared" si="19"/>
      </c>
      <c r="H51" s="34">
        <f t="shared" si="19"/>
      </c>
      <c r="I51" s="34">
        <f t="shared" si="19"/>
      </c>
      <c r="J51" s="34">
        <f t="shared" si="19"/>
      </c>
      <c r="K51" s="34">
        <f t="shared" si="19"/>
      </c>
      <c r="L51" s="34">
        <f>IF(H51="","",L50/$M50)</f>
      </c>
      <c r="M51" s="143"/>
      <c r="N51" s="64"/>
    </row>
    <row r="52" spans="1:14" ht="27.75" customHeight="1">
      <c r="A52" s="160">
        <v>123</v>
      </c>
      <c r="B52" s="5" t="s">
        <v>1402</v>
      </c>
      <c r="C52" s="7"/>
      <c r="D52" s="7"/>
      <c r="E52" s="7"/>
      <c r="F52" s="7"/>
      <c r="G52" s="7"/>
      <c r="H52" s="7"/>
      <c r="I52" s="6"/>
      <c r="J52" s="6"/>
      <c r="K52" s="6"/>
      <c r="L52" s="5">
        <f>IF(H52="","",SUM(H52:K52))</f>
      </c>
      <c r="M52" s="143">
        <f>IF(C52="","",SUM(C52:G52,L52))</f>
      </c>
      <c r="N52" s="65"/>
    </row>
    <row r="53" spans="1:14" ht="27.75" customHeight="1">
      <c r="A53" s="161"/>
      <c r="B53" s="5" t="s">
        <v>1403</v>
      </c>
      <c r="C53" s="34">
        <f aca="true" t="shared" si="20" ref="C53:K53">IF(C52="","",C52/$M52)</f>
      </c>
      <c r="D53" s="34">
        <f t="shared" si="20"/>
      </c>
      <c r="E53" s="34">
        <f t="shared" si="20"/>
      </c>
      <c r="F53" s="34">
        <f t="shared" si="20"/>
      </c>
      <c r="G53" s="34">
        <f t="shared" si="20"/>
      </c>
      <c r="H53" s="34">
        <f t="shared" si="20"/>
      </c>
      <c r="I53" s="34">
        <f t="shared" si="20"/>
      </c>
      <c r="J53" s="34">
        <f t="shared" si="20"/>
      </c>
      <c r="K53" s="34">
        <f t="shared" si="20"/>
      </c>
      <c r="L53" s="34">
        <f>IF(H53="","",L52/$M52)</f>
      </c>
      <c r="M53" s="143"/>
      <c r="N53" s="63"/>
    </row>
    <row r="54" spans="1:14" ht="27.75" customHeight="1">
      <c r="A54" s="160">
        <v>124</v>
      </c>
      <c r="B54" s="5" t="s">
        <v>1404</v>
      </c>
      <c r="C54" s="7"/>
      <c r="D54" s="7"/>
      <c r="E54" s="7"/>
      <c r="F54" s="7"/>
      <c r="G54" s="7"/>
      <c r="H54" s="7"/>
      <c r="I54" s="6"/>
      <c r="J54" s="6"/>
      <c r="K54" s="6"/>
      <c r="L54" s="5">
        <f>IF(H54="","",SUM(H54:K54))</f>
      </c>
      <c r="M54" s="143">
        <f>IF(C54="","",SUM(C54:G54,L54))</f>
      </c>
      <c r="N54" s="63"/>
    </row>
    <row r="55" spans="1:14" ht="27.75" customHeight="1">
      <c r="A55" s="161"/>
      <c r="B55" s="5" t="s">
        <v>1405</v>
      </c>
      <c r="C55" s="34">
        <f aca="true" t="shared" si="21" ref="C55:K55">IF(C54="","",C54/$M54)</f>
      </c>
      <c r="D55" s="34">
        <f t="shared" si="21"/>
      </c>
      <c r="E55" s="34">
        <f t="shared" si="21"/>
      </c>
      <c r="F55" s="34">
        <f t="shared" si="21"/>
      </c>
      <c r="G55" s="34">
        <f t="shared" si="21"/>
      </c>
      <c r="H55" s="34">
        <f t="shared" si="21"/>
      </c>
      <c r="I55" s="34">
        <f t="shared" si="21"/>
      </c>
      <c r="J55" s="34">
        <f t="shared" si="21"/>
      </c>
      <c r="K55" s="34">
        <f t="shared" si="21"/>
      </c>
      <c r="L55" s="34">
        <f>IF(H55="","",L54/$M54)</f>
      </c>
      <c r="M55" s="143"/>
      <c r="N55" s="63"/>
    </row>
    <row r="56" spans="1:14" ht="27.75" customHeight="1">
      <c r="A56" s="160">
        <v>125</v>
      </c>
      <c r="B56" s="5" t="s">
        <v>1406</v>
      </c>
      <c r="C56" s="7"/>
      <c r="D56" s="7"/>
      <c r="E56" s="7"/>
      <c r="F56" s="7"/>
      <c r="G56" s="7"/>
      <c r="H56" s="7"/>
      <c r="I56" s="6"/>
      <c r="J56" s="6"/>
      <c r="K56" s="6"/>
      <c r="L56" s="5">
        <f>IF(H56="","",SUM(H56:K56))</f>
      </c>
      <c r="M56" s="143">
        <f>IF(C56="","",SUM(C56:G56,L56))</f>
      </c>
      <c r="N56" s="63"/>
    </row>
    <row r="57" spans="1:14" ht="27.75" customHeight="1">
      <c r="A57" s="161"/>
      <c r="B57" s="5" t="s">
        <v>1407</v>
      </c>
      <c r="C57" s="34">
        <f aca="true" t="shared" si="22" ref="C57:K57">IF(C56="","",C56/$M56)</f>
      </c>
      <c r="D57" s="34">
        <f t="shared" si="22"/>
      </c>
      <c r="E57" s="34">
        <f t="shared" si="22"/>
      </c>
      <c r="F57" s="34">
        <f t="shared" si="22"/>
      </c>
      <c r="G57" s="34">
        <f t="shared" si="22"/>
      </c>
      <c r="H57" s="34">
        <f t="shared" si="22"/>
      </c>
      <c r="I57" s="34">
        <f t="shared" si="22"/>
      </c>
      <c r="J57" s="34">
        <f t="shared" si="22"/>
      </c>
      <c r="K57" s="34">
        <f t="shared" si="22"/>
      </c>
      <c r="L57" s="34">
        <f>IF(H57="","",L56/$M56)</f>
      </c>
      <c r="M57" s="143"/>
      <c r="N57" s="63"/>
    </row>
    <row r="58" spans="1:14" ht="27.75" customHeight="1">
      <c r="A58" s="160">
        <v>126</v>
      </c>
      <c r="B58" s="5" t="s">
        <v>1408</v>
      </c>
      <c r="C58" s="7"/>
      <c r="D58" s="7"/>
      <c r="E58" s="7"/>
      <c r="F58" s="7"/>
      <c r="G58" s="7"/>
      <c r="H58" s="7"/>
      <c r="I58" s="6"/>
      <c r="J58" s="6"/>
      <c r="K58" s="6"/>
      <c r="L58" s="5">
        <f>IF(H58="","",SUM(H58:K58))</f>
      </c>
      <c r="M58" s="143">
        <f>IF(C58="","",SUM(C58:G58,L58))</f>
      </c>
      <c r="N58" s="63"/>
    </row>
    <row r="59" spans="1:14" ht="27.75" customHeight="1">
      <c r="A59" s="161"/>
      <c r="B59" s="5" t="s">
        <v>1409</v>
      </c>
      <c r="C59" s="34">
        <f aca="true" t="shared" si="23" ref="C59:K59">IF(C58="","",C58/$M58)</f>
      </c>
      <c r="D59" s="34">
        <f t="shared" si="23"/>
      </c>
      <c r="E59" s="34">
        <f t="shared" si="23"/>
      </c>
      <c r="F59" s="34">
        <f t="shared" si="23"/>
      </c>
      <c r="G59" s="34">
        <f t="shared" si="23"/>
      </c>
      <c r="H59" s="34">
        <f t="shared" si="23"/>
      </c>
      <c r="I59" s="34">
        <f t="shared" si="23"/>
      </c>
      <c r="J59" s="34">
        <f t="shared" si="23"/>
      </c>
      <c r="K59" s="34">
        <f t="shared" si="23"/>
      </c>
      <c r="L59" s="34">
        <f>IF(H59="","",L58/$M58)</f>
      </c>
      <c r="M59" s="143"/>
      <c r="N59" s="63"/>
    </row>
    <row r="60" spans="1:14" ht="27.75" customHeight="1">
      <c r="A60" s="160">
        <v>127</v>
      </c>
      <c r="B60" s="5" t="s">
        <v>1410</v>
      </c>
      <c r="C60" s="7"/>
      <c r="D60" s="7"/>
      <c r="E60" s="7"/>
      <c r="F60" s="7"/>
      <c r="G60" s="7"/>
      <c r="H60" s="7"/>
      <c r="I60" s="6"/>
      <c r="J60" s="6"/>
      <c r="K60" s="6"/>
      <c r="L60" s="5">
        <f>IF(H60="","",SUM(H60:K60))</f>
      </c>
      <c r="M60" s="143">
        <f>IF(C60="","",SUM(C60:G60,L60))</f>
      </c>
      <c r="N60" s="63"/>
    </row>
    <row r="61" spans="1:14" ht="27.75" customHeight="1">
      <c r="A61" s="161"/>
      <c r="B61" s="5" t="s">
        <v>1411</v>
      </c>
      <c r="C61" s="34">
        <f aca="true" t="shared" si="24" ref="C61:K61">IF(C60="","",C60/$M60)</f>
      </c>
      <c r="D61" s="34">
        <f t="shared" si="24"/>
      </c>
      <c r="E61" s="34">
        <f t="shared" si="24"/>
      </c>
      <c r="F61" s="34">
        <f t="shared" si="24"/>
      </c>
      <c r="G61" s="34">
        <f t="shared" si="24"/>
      </c>
      <c r="H61" s="34">
        <f t="shared" si="24"/>
      </c>
      <c r="I61" s="34">
        <f t="shared" si="24"/>
      </c>
      <c r="J61" s="34">
        <f t="shared" si="24"/>
      </c>
      <c r="K61" s="34">
        <f t="shared" si="24"/>
      </c>
      <c r="L61" s="34">
        <f>IF(H61="","",L60/$M60)</f>
      </c>
      <c r="M61" s="143"/>
      <c r="N61" s="63"/>
    </row>
    <row r="62" spans="1:14" ht="27.75" customHeight="1">
      <c r="A62" s="160">
        <v>128</v>
      </c>
      <c r="B62" s="5" t="s">
        <v>1412</v>
      </c>
      <c r="C62" s="7"/>
      <c r="D62" s="7"/>
      <c r="E62" s="7"/>
      <c r="F62" s="7"/>
      <c r="G62" s="7"/>
      <c r="H62" s="7"/>
      <c r="I62" s="6"/>
      <c r="J62" s="6"/>
      <c r="K62" s="6"/>
      <c r="L62" s="5">
        <f>IF(H62="","",SUM(H62:K62))</f>
      </c>
      <c r="M62" s="143">
        <f>IF(C62="","",SUM(C62:G62,L62))</f>
      </c>
      <c r="N62" s="59"/>
    </row>
    <row r="63" spans="1:14" ht="27.75" customHeight="1">
      <c r="A63" s="161"/>
      <c r="B63" s="5" t="s">
        <v>1413</v>
      </c>
      <c r="C63" s="34">
        <f aca="true" t="shared" si="25" ref="C63:K63">IF(C62="","",C62/$M62)</f>
      </c>
      <c r="D63" s="34">
        <f t="shared" si="25"/>
      </c>
      <c r="E63" s="34">
        <f t="shared" si="25"/>
      </c>
      <c r="F63" s="34">
        <f t="shared" si="25"/>
      </c>
      <c r="G63" s="34">
        <f t="shared" si="25"/>
      </c>
      <c r="H63" s="34">
        <f t="shared" si="25"/>
      </c>
      <c r="I63" s="34">
        <f t="shared" si="25"/>
      </c>
      <c r="J63" s="34">
        <f t="shared" si="25"/>
      </c>
      <c r="K63" s="34">
        <f t="shared" si="25"/>
      </c>
      <c r="L63" s="34">
        <f>IF(H63="","",L62/$M62)</f>
      </c>
      <c r="M63" s="143"/>
      <c r="N63" s="59"/>
    </row>
    <row r="64" spans="1:14" ht="27.75" customHeight="1">
      <c r="A64" s="160">
        <v>129</v>
      </c>
      <c r="B64" s="5" t="s">
        <v>1414</v>
      </c>
      <c r="C64" s="7"/>
      <c r="D64" s="7"/>
      <c r="E64" s="7"/>
      <c r="F64" s="7"/>
      <c r="G64" s="7"/>
      <c r="H64" s="7"/>
      <c r="I64" s="6"/>
      <c r="J64" s="6"/>
      <c r="K64" s="6"/>
      <c r="L64" s="5">
        <f>IF(H64="","",SUM(H64:K64))</f>
      </c>
      <c r="M64" s="143">
        <f>IF(C64="","",SUM(C64:G64,L64))</f>
      </c>
      <c r="N64" s="59"/>
    </row>
    <row r="65" spans="1:14" ht="27.75" customHeight="1">
      <c r="A65" s="161"/>
      <c r="B65" s="5" t="s">
        <v>1415</v>
      </c>
      <c r="C65" s="34">
        <f aca="true" t="shared" si="26" ref="C65:K65">IF(C64="","",C64/$M64)</f>
      </c>
      <c r="D65" s="34">
        <f t="shared" si="26"/>
      </c>
      <c r="E65" s="34">
        <f t="shared" si="26"/>
      </c>
      <c r="F65" s="34">
        <f t="shared" si="26"/>
      </c>
      <c r="G65" s="34">
        <f t="shared" si="26"/>
      </c>
      <c r="H65" s="34">
        <f t="shared" si="26"/>
      </c>
      <c r="I65" s="34">
        <f t="shared" si="26"/>
      </c>
      <c r="J65" s="34">
        <f t="shared" si="26"/>
      </c>
      <c r="K65" s="34">
        <f t="shared" si="26"/>
      </c>
      <c r="L65" s="34">
        <f>IF(H65="","",L64/$M64)</f>
      </c>
      <c r="M65" s="143"/>
      <c r="N65" s="59"/>
    </row>
    <row r="66" spans="1:14" ht="27.75" customHeight="1">
      <c r="A66" s="160">
        <v>130</v>
      </c>
      <c r="B66" s="5" t="s">
        <v>1416</v>
      </c>
      <c r="C66" s="7"/>
      <c r="D66" s="7"/>
      <c r="E66" s="7"/>
      <c r="F66" s="7"/>
      <c r="G66" s="7"/>
      <c r="H66" s="7"/>
      <c r="I66" s="6"/>
      <c r="J66" s="6"/>
      <c r="K66" s="6"/>
      <c r="L66" s="5">
        <f>IF(H66="","",SUM(H66:K66))</f>
      </c>
      <c r="M66" s="143">
        <f>IF(C66="","",SUM(C66:G66,L66))</f>
      </c>
      <c r="N66" s="59"/>
    </row>
    <row r="67" spans="1:14" ht="27.75" customHeight="1">
      <c r="A67" s="161"/>
      <c r="B67" s="5" t="s">
        <v>1417</v>
      </c>
      <c r="C67" s="34">
        <f aca="true" t="shared" si="27" ref="C67:K67">IF(C66="","",C66/$M66)</f>
      </c>
      <c r="D67" s="34">
        <f t="shared" si="27"/>
      </c>
      <c r="E67" s="34">
        <f t="shared" si="27"/>
      </c>
      <c r="F67" s="34">
        <f t="shared" si="27"/>
      </c>
      <c r="G67" s="34">
        <f t="shared" si="27"/>
      </c>
      <c r="H67" s="34">
        <f t="shared" si="27"/>
      </c>
      <c r="I67" s="34">
        <f t="shared" si="27"/>
      </c>
      <c r="J67" s="34">
        <f t="shared" si="27"/>
      </c>
      <c r="K67" s="34">
        <f t="shared" si="27"/>
      </c>
      <c r="L67" s="34">
        <f>IF(H67="","",L66/$M66)</f>
      </c>
      <c r="M67" s="143"/>
      <c r="N67" s="66"/>
    </row>
    <row r="68" spans="1:14" ht="27.75" customHeight="1">
      <c r="A68" s="160">
        <v>131</v>
      </c>
      <c r="B68" s="5" t="s">
        <v>1418</v>
      </c>
      <c r="C68" s="7"/>
      <c r="D68" s="7"/>
      <c r="E68" s="7"/>
      <c r="F68" s="7"/>
      <c r="G68" s="7"/>
      <c r="H68" s="7"/>
      <c r="I68" s="6"/>
      <c r="J68" s="6"/>
      <c r="K68" s="6"/>
      <c r="L68" s="5">
        <f>IF(H68="","",SUM(H68:K68))</f>
      </c>
      <c r="M68" s="143">
        <f>IF(C68="","",SUM(C68:G68,L68))</f>
      </c>
      <c r="N68" s="67"/>
    </row>
    <row r="69" spans="1:14" ht="27.75" customHeight="1">
      <c r="A69" s="161"/>
      <c r="B69" s="5" t="s">
        <v>1419</v>
      </c>
      <c r="C69" s="34">
        <f aca="true" t="shared" si="28" ref="C69:K69">IF(C68="","",C68/$M68)</f>
      </c>
      <c r="D69" s="34">
        <f t="shared" si="28"/>
      </c>
      <c r="E69" s="34">
        <f t="shared" si="28"/>
      </c>
      <c r="F69" s="34">
        <f t="shared" si="28"/>
      </c>
      <c r="G69" s="34">
        <f t="shared" si="28"/>
      </c>
      <c r="H69" s="34">
        <f t="shared" si="28"/>
      </c>
      <c r="I69" s="34">
        <f t="shared" si="28"/>
      </c>
      <c r="J69" s="34">
        <f t="shared" si="28"/>
      </c>
      <c r="K69" s="34">
        <f t="shared" si="28"/>
      </c>
      <c r="L69" s="34">
        <f>IF(H69="","",L68/$M68)</f>
      </c>
      <c r="M69" s="143"/>
      <c r="N69" s="59"/>
    </row>
    <row r="70" spans="1:14" ht="27.75" customHeight="1">
      <c r="A70" s="160">
        <v>132</v>
      </c>
      <c r="B70" s="5" t="s">
        <v>1420</v>
      </c>
      <c r="C70" s="7"/>
      <c r="D70" s="7"/>
      <c r="E70" s="7"/>
      <c r="F70" s="7"/>
      <c r="G70" s="7"/>
      <c r="H70" s="7"/>
      <c r="I70" s="6"/>
      <c r="J70" s="6"/>
      <c r="K70" s="6"/>
      <c r="L70" s="5">
        <f>IF(H70="","",SUM(H70:K70))</f>
      </c>
      <c r="M70" s="143">
        <f>IF(C70="","",SUM(C70:G70,L70))</f>
      </c>
      <c r="N70" s="59"/>
    </row>
    <row r="71" spans="1:14" ht="27.75" customHeight="1">
      <c r="A71" s="161"/>
      <c r="B71" s="5" t="s">
        <v>1421</v>
      </c>
      <c r="C71" s="34">
        <f aca="true" t="shared" si="29" ref="C71:K71">IF(C70="","",C70/$M70)</f>
      </c>
      <c r="D71" s="34">
        <f t="shared" si="29"/>
      </c>
      <c r="E71" s="34">
        <f t="shared" si="29"/>
      </c>
      <c r="F71" s="34">
        <f t="shared" si="29"/>
      </c>
      <c r="G71" s="34">
        <f t="shared" si="29"/>
      </c>
      <c r="H71" s="34">
        <f t="shared" si="29"/>
      </c>
      <c r="I71" s="34">
        <f t="shared" si="29"/>
      </c>
      <c r="J71" s="34">
        <f t="shared" si="29"/>
      </c>
      <c r="K71" s="34">
        <f t="shared" si="29"/>
      </c>
      <c r="L71" s="34">
        <f>IF(H71="","",L70/$M70)</f>
      </c>
      <c r="M71" s="143"/>
      <c r="N71" s="59"/>
    </row>
    <row r="72" spans="1:14" ht="27.75" customHeight="1">
      <c r="A72" s="160">
        <v>133</v>
      </c>
      <c r="B72" s="5" t="s">
        <v>1422</v>
      </c>
      <c r="C72" s="7"/>
      <c r="D72" s="7"/>
      <c r="E72" s="7"/>
      <c r="F72" s="7"/>
      <c r="G72" s="7"/>
      <c r="H72" s="7"/>
      <c r="I72" s="6"/>
      <c r="J72" s="6"/>
      <c r="K72" s="6"/>
      <c r="L72" s="5">
        <f>IF(H72="","",SUM(H72:K72))</f>
      </c>
      <c r="M72" s="143">
        <f>IF(C72="","",SUM(C72:G72,L72))</f>
      </c>
      <c r="N72" s="59"/>
    </row>
    <row r="73" spans="1:14" ht="27.75" customHeight="1">
      <c r="A73" s="161"/>
      <c r="B73" s="5" t="s">
        <v>1423</v>
      </c>
      <c r="C73" s="34">
        <f aca="true" t="shared" si="30" ref="C73:K73">IF(C72="","",C72/$M72)</f>
      </c>
      <c r="D73" s="34">
        <f t="shared" si="30"/>
      </c>
      <c r="E73" s="34">
        <f t="shared" si="30"/>
      </c>
      <c r="F73" s="34">
        <f t="shared" si="30"/>
      </c>
      <c r="G73" s="34">
        <f t="shared" si="30"/>
      </c>
      <c r="H73" s="34">
        <f t="shared" si="30"/>
      </c>
      <c r="I73" s="34">
        <f t="shared" si="30"/>
      </c>
      <c r="J73" s="34">
        <f t="shared" si="30"/>
      </c>
      <c r="K73" s="34">
        <f t="shared" si="30"/>
      </c>
      <c r="L73" s="34">
        <f>IF(H73="","",L72/$M72)</f>
      </c>
      <c r="M73" s="143"/>
      <c r="N73" s="59"/>
    </row>
    <row r="74" spans="1:14" ht="27.75" customHeight="1">
      <c r="A74" s="160">
        <v>134</v>
      </c>
      <c r="B74" s="5" t="s">
        <v>1424</v>
      </c>
      <c r="C74" s="7"/>
      <c r="D74" s="7"/>
      <c r="E74" s="7"/>
      <c r="F74" s="7"/>
      <c r="G74" s="7"/>
      <c r="H74" s="7"/>
      <c r="I74" s="6"/>
      <c r="J74" s="6"/>
      <c r="K74" s="6"/>
      <c r="L74" s="5">
        <f>IF(H74="","",SUM(H74:K74))</f>
      </c>
      <c r="M74" s="143">
        <f>IF(C74="","",SUM(C74:G74,L74))</f>
      </c>
      <c r="N74" s="59"/>
    </row>
    <row r="75" spans="1:14" ht="27.75" customHeight="1">
      <c r="A75" s="161"/>
      <c r="B75" s="5" t="s">
        <v>1425</v>
      </c>
      <c r="C75" s="34">
        <f aca="true" t="shared" si="31" ref="C75:K75">IF(C74="","",C74/$M74)</f>
      </c>
      <c r="D75" s="34">
        <f t="shared" si="31"/>
      </c>
      <c r="E75" s="34">
        <f t="shared" si="31"/>
      </c>
      <c r="F75" s="34">
        <f t="shared" si="31"/>
      </c>
      <c r="G75" s="34">
        <f t="shared" si="31"/>
      </c>
      <c r="H75" s="34">
        <f t="shared" si="31"/>
      </c>
      <c r="I75" s="34">
        <f t="shared" si="31"/>
      </c>
      <c r="J75" s="34">
        <f t="shared" si="31"/>
      </c>
      <c r="K75" s="34">
        <f t="shared" si="31"/>
      </c>
      <c r="L75" s="34">
        <f>IF(H75="","",L74/$M74)</f>
      </c>
      <c r="M75" s="143"/>
      <c r="N75" s="59"/>
    </row>
    <row r="76" spans="1:14" ht="27.75" customHeight="1">
      <c r="A76" s="160">
        <v>135</v>
      </c>
      <c r="B76" s="5" t="s">
        <v>1426</v>
      </c>
      <c r="C76" s="7"/>
      <c r="D76" s="7"/>
      <c r="E76" s="7"/>
      <c r="F76" s="7"/>
      <c r="G76" s="7"/>
      <c r="H76" s="7"/>
      <c r="I76" s="6"/>
      <c r="J76" s="6"/>
      <c r="K76" s="6"/>
      <c r="L76" s="5">
        <f>IF(H76="","",SUM(H76:K76))</f>
      </c>
      <c r="M76" s="143">
        <f>IF(C76="","",SUM(C76:G76,L76))</f>
      </c>
      <c r="N76" s="59"/>
    </row>
    <row r="77" spans="1:14" ht="27.75" customHeight="1">
      <c r="A77" s="161"/>
      <c r="B77" s="5" t="s">
        <v>1427</v>
      </c>
      <c r="C77" s="34">
        <f aca="true" t="shared" si="32" ref="C77:K77">IF(C76="","",C76/$M76)</f>
      </c>
      <c r="D77" s="34">
        <f t="shared" si="32"/>
      </c>
      <c r="E77" s="34">
        <f t="shared" si="32"/>
      </c>
      <c r="F77" s="34">
        <f t="shared" si="32"/>
      </c>
      <c r="G77" s="34">
        <f t="shared" si="32"/>
      </c>
      <c r="H77" s="34">
        <f t="shared" si="32"/>
      </c>
      <c r="I77" s="34">
        <f t="shared" si="32"/>
      </c>
      <c r="J77" s="34">
        <f t="shared" si="32"/>
      </c>
      <c r="K77" s="34">
        <f t="shared" si="32"/>
      </c>
      <c r="L77" s="34">
        <f>IF(H77="","",L76/$M76)</f>
      </c>
      <c r="M77" s="143"/>
      <c r="N77" s="59"/>
    </row>
    <row r="78" spans="1:14" ht="27.75" customHeight="1">
      <c r="A78" s="160">
        <v>136</v>
      </c>
      <c r="B78" s="5" t="s">
        <v>1428</v>
      </c>
      <c r="C78" s="7"/>
      <c r="D78" s="7"/>
      <c r="E78" s="7"/>
      <c r="F78" s="7"/>
      <c r="G78" s="7"/>
      <c r="H78" s="7"/>
      <c r="I78" s="6"/>
      <c r="J78" s="6"/>
      <c r="K78" s="6"/>
      <c r="L78" s="5">
        <f>IF(H78="","",SUM(H78:K78))</f>
      </c>
      <c r="M78" s="143">
        <f>IF(C78="","",SUM(C78:G78,L78))</f>
      </c>
      <c r="N78" s="59"/>
    </row>
    <row r="79" spans="1:14" ht="27.75" customHeight="1">
      <c r="A79" s="161"/>
      <c r="B79" s="5" t="s">
        <v>1429</v>
      </c>
      <c r="C79" s="34">
        <f aca="true" t="shared" si="33" ref="C79:K79">IF(C78="","",C78/$M78)</f>
      </c>
      <c r="D79" s="34">
        <f t="shared" si="33"/>
      </c>
      <c r="E79" s="34">
        <f t="shared" si="33"/>
      </c>
      <c r="F79" s="34">
        <f t="shared" si="33"/>
      </c>
      <c r="G79" s="34">
        <f t="shared" si="33"/>
      </c>
      <c r="H79" s="34">
        <f t="shared" si="33"/>
      </c>
      <c r="I79" s="34">
        <f t="shared" si="33"/>
      </c>
      <c r="J79" s="34">
        <f t="shared" si="33"/>
      </c>
      <c r="K79" s="34">
        <f t="shared" si="33"/>
      </c>
      <c r="L79" s="34">
        <f>IF(H79="","",L78/$M78)</f>
      </c>
      <c r="M79" s="143"/>
      <c r="N79" s="59"/>
    </row>
    <row r="80" spans="1:14" ht="27.75" customHeight="1">
      <c r="A80" s="160">
        <v>137</v>
      </c>
      <c r="B80" s="5" t="s">
        <v>1430</v>
      </c>
      <c r="C80" s="7"/>
      <c r="D80" s="7"/>
      <c r="E80" s="7"/>
      <c r="F80" s="7"/>
      <c r="G80" s="7"/>
      <c r="H80" s="7"/>
      <c r="I80" s="6"/>
      <c r="J80" s="6"/>
      <c r="K80" s="6"/>
      <c r="L80" s="5">
        <f>IF(H80="","",SUM(H80:K80))</f>
      </c>
      <c r="M80" s="143">
        <f>IF(C80="","",SUM(C80:G80,L80))</f>
      </c>
      <c r="N80" s="59"/>
    </row>
    <row r="81" spans="1:14" ht="27.75" customHeight="1">
      <c r="A81" s="161"/>
      <c r="B81" s="5" t="s">
        <v>1431</v>
      </c>
      <c r="C81" s="34">
        <f aca="true" t="shared" si="34" ref="C81:K81">IF(C80="","",C80/$M80)</f>
      </c>
      <c r="D81" s="34">
        <f t="shared" si="34"/>
      </c>
      <c r="E81" s="34">
        <f t="shared" si="34"/>
      </c>
      <c r="F81" s="34">
        <f t="shared" si="34"/>
      </c>
      <c r="G81" s="34">
        <f t="shared" si="34"/>
      </c>
      <c r="H81" s="34">
        <f t="shared" si="34"/>
      </c>
      <c r="I81" s="34">
        <f t="shared" si="34"/>
      </c>
      <c r="J81" s="34">
        <f t="shared" si="34"/>
      </c>
      <c r="K81" s="34">
        <f t="shared" si="34"/>
      </c>
      <c r="L81" s="34">
        <f>IF(H81="","",L80/$M80)</f>
      </c>
      <c r="M81" s="143"/>
      <c r="N81" s="59"/>
    </row>
    <row r="82" spans="1:14" ht="27.75" customHeight="1">
      <c r="A82" s="160">
        <v>138</v>
      </c>
      <c r="B82" s="5" t="s">
        <v>1432</v>
      </c>
      <c r="C82" s="7"/>
      <c r="D82" s="7"/>
      <c r="E82" s="7"/>
      <c r="F82" s="7"/>
      <c r="G82" s="7"/>
      <c r="H82" s="7"/>
      <c r="I82" s="6"/>
      <c r="J82" s="6"/>
      <c r="K82" s="6"/>
      <c r="L82" s="5">
        <f>IF(H82="","",SUM(H82:K82))</f>
      </c>
      <c r="M82" s="143">
        <f>IF(C82="","",SUM(C82:G82,L82))</f>
      </c>
      <c r="N82" s="59"/>
    </row>
    <row r="83" spans="1:14" ht="27.75" customHeight="1">
      <c r="A83" s="161"/>
      <c r="B83" s="5" t="s">
        <v>1433</v>
      </c>
      <c r="C83" s="34">
        <f aca="true" t="shared" si="35" ref="C83:K83">IF(C82="","",C82/$M82)</f>
      </c>
      <c r="D83" s="34">
        <f t="shared" si="35"/>
      </c>
      <c r="E83" s="34">
        <f t="shared" si="35"/>
      </c>
      <c r="F83" s="34">
        <f t="shared" si="35"/>
      </c>
      <c r="G83" s="34">
        <f t="shared" si="35"/>
      </c>
      <c r="H83" s="34">
        <f t="shared" si="35"/>
      </c>
      <c r="I83" s="34">
        <f t="shared" si="35"/>
      </c>
      <c r="J83" s="34">
        <f t="shared" si="35"/>
      </c>
      <c r="K83" s="34">
        <f t="shared" si="35"/>
      </c>
      <c r="L83" s="34">
        <f>IF(H83="","",L82/$M82)</f>
      </c>
      <c r="M83" s="143"/>
      <c r="N83" s="66"/>
    </row>
    <row r="84" spans="1:14" ht="27.75" customHeight="1">
      <c r="A84" s="160">
        <v>139</v>
      </c>
      <c r="B84" s="5" t="s">
        <v>1434</v>
      </c>
      <c r="C84" s="7"/>
      <c r="D84" s="7"/>
      <c r="E84" s="7"/>
      <c r="F84" s="7"/>
      <c r="G84" s="7"/>
      <c r="H84" s="7"/>
      <c r="I84" s="6"/>
      <c r="J84" s="6"/>
      <c r="K84" s="6"/>
      <c r="L84" s="5">
        <f>IF(H84="","",SUM(H84:K84))</f>
      </c>
      <c r="M84" s="143">
        <f>IF(C84="","",SUM(C84:G84,L84))</f>
      </c>
      <c r="N84" s="67"/>
    </row>
    <row r="85" spans="1:14" ht="27.75" customHeight="1">
      <c r="A85" s="161"/>
      <c r="B85" s="5" t="s">
        <v>1435</v>
      </c>
      <c r="C85" s="34">
        <f aca="true" t="shared" si="36" ref="C85:K85">IF(C84="","",C84/$M84)</f>
      </c>
      <c r="D85" s="34">
        <f t="shared" si="36"/>
      </c>
      <c r="E85" s="34">
        <f t="shared" si="36"/>
      </c>
      <c r="F85" s="34">
        <f t="shared" si="36"/>
      </c>
      <c r="G85" s="34">
        <f t="shared" si="36"/>
      </c>
      <c r="H85" s="34">
        <f t="shared" si="36"/>
      </c>
      <c r="I85" s="34">
        <f t="shared" si="36"/>
      </c>
      <c r="J85" s="34">
        <f t="shared" si="36"/>
      </c>
      <c r="K85" s="34">
        <f t="shared" si="36"/>
      </c>
      <c r="L85" s="34">
        <f>IF(H85="","",L84/$M84)</f>
      </c>
      <c r="M85" s="143"/>
      <c r="N85" s="59"/>
    </row>
    <row r="86" spans="1:14" ht="27.75" customHeight="1">
      <c r="A86" s="160">
        <v>140</v>
      </c>
      <c r="B86" s="5" t="s">
        <v>1436</v>
      </c>
      <c r="C86" s="7"/>
      <c r="D86" s="7"/>
      <c r="E86" s="7"/>
      <c r="F86" s="7"/>
      <c r="G86" s="7"/>
      <c r="H86" s="7"/>
      <c r="I86" s="6"/>
      <c r="J86" s="6"/>
      <c r="K86" s="6"/>
      <c r="L86" s="5">
        <f>IF(H86="","",SUM(H86:K86))</f>
      </c>
      <c r="M86" s="143">
        <f>IF(C86="","",SUM(C86:G86,L86))</f>
      </c>
      <c r="N86" s="59"/>
    </row>
    <row r="87" spans="1:14" ht="27.75" customHeight="1">
      <c r="A87" s="161"/>
      <c r="B87" s="5" t="s">
        <v>1437</v>
      </c>
      <c r="C87" s="34">
        <f aca="true" t="shared" si="37" ref="C87:K87">IF(C86="","",C86/$M86)</f>
      </c>
      <c r="D87" s="34">
        <f t="shared" si="37"/>
      </c>
      <c r="E87" s="34">
        <f t="shared" si="37"/>
      </c>
      <c r="F87" s="34">
        <f t="shared" si="37"/>
      </c>
      <c r="G87" s="34">
        <f t="shared" si="37"/>
      </c>
      <c r="H87" s="34">
        <f t="shared" si="37"/>
      </c>
      <c r="I87" s="34">
        <f t="shared" si="37"/>
      </c>
      <c r="J87" s="34">
        <f t="shared" si="37"/>
      </c>
      <c r="K87" s="34">
        <f t="shared" si="37"/>
      </c>
      <c r="L87" s="34">
        <f>IF(H87="","",L86/$M86)</f>
      </c>
      <c r="M87" s="143"/>
      <c r="N87" s="59"/>
    </row>
    <row r="88" spans="1:14" ht="27.75" customHeight="1">
      <c r="A88" s="160">
        <v>141</v>
      </c>
      <c r="B88" s="5" t="s">
        <v>1438</v>
      </c>
      <c r="C88" s="7"/>
      <c r="D88" s="7"/>
      <c r="E88" s="7"/>
      <c r="F88" s="7"/>
      <c r="G88" s="7"/>
      <c r="H88" s="7"/>
      <c r="I88" s="6"/>
      <c r="J88" s="6"/>
      <c r="K88" s="6"/>
      <c r="L88" s="5">
        <f>IF(H88="","",SUM(H88:K88))</f>
      </c>
      <c r="M88" s="143">
        <f>IF(C88="","",SUM(C88:G88,L88))</f>
      </c>
      <c r="N88" s="59"/>
    </row>
    <row r="89" spans="1:14" ht="27.75" customHeight="1">
      <c r="A89" s="161"/>
      <c r="B89" s="5" t="s">
        <v>1439</v>
      </c>
      <c r="C89" s="34">
        <f aca="true" t="shared" si="38" ref="C89:K89">IF(C88="","",C88/$M88)</f>
      </c>
      <c r="D89" s="34">
        <f t="shared" si="38"/>
      </c>
      <c r="E89" s="34">
        <f t="shared" si="38"/>
      </c>
      <c r="F89" s="34">
        <f t="shared" si="38"/>
      </c>
      <c r="G89" s="34">
        <f t="shared" si="38"/>
      </c>
      <c r="H89" s="34">
        <f t="shared" si="38"/>
      </c>
      <c r="I89" s="34">
        <f t="shared" si="38"/>
      </c>
      <c r="J89" s="34">
        <f t="shared" si="38"/>
      </c>
      <c r="K89" s="34">
        <f t="shared" si="38"/>
      </c>
      <c r="L89" s="34">
        <f>IF(H89="","",L88/$M88)</f>
      </c>
      <c r="M89" s="143"/>
      <c r="N89" s="59"/>
    </row>
    <row r="90" spans="1:14" ht="27.75" customHeight="1">
      <c r="A90" s="160">
        <v>142</v>
      </c>
      <c r="B90" s="5" t="s">
        <v>1440</v>
      </c>
      <c r="C90" s="7"/>
      <c r="D90" s="7"/>
      <c r="E90" s="7"/>
      <c r="F90" s="7"/>
      <c r="G90" s="7"/>
      <c r="H90" s="7"/>
      <c r="I90" s="6"/>
      <c r="J90" s="6"/>
      <c r="K90" s="6"/>
      <c r="L90" s="5">
        <f>IF(H90="","",SUM(H90:K90))</f>
      </c>
      <c r="M90" s="143">
        <f>IF(C90="","",SUM(C90:G90,L90))</f>
      </c>
      <c r="N90" s="59"/>
    </row>
    <row r="91" spans="1:14" ht="27.75" customHeight="1">
      <c r="A91" s="161"/>
      <c r="B91" s="5" t="s">
        <v>1441</v>
      </c>
      <c r="C91" s="34">
        <f aca="true" t="shared" si="39" ref="C91:K91">IF(C90="","",C90/$M90)</f>
      </c>
      <c r="D91" s="34">
        <f t="shared" si="39"/>
      </c>
      <c r="E91" s="34">
        <f t="shared" si="39"/>
      </c>
      <c r="F91" s="34">
        <f t="shared" si="39"/>
      </c>
      <c r="G91" s="34">
        <f t="shared" si="39"/>
      </c>
      <c r="H91" s="34">
        <f t="shared" si="39"/>
      </c>
      <c r="I91" s="34">
        <f t="shared" si="39"/>
      </c>
      <c r="J91" s="34">
        <f t="shared" si="39"/>
      </c>
      <c r="K91" s="34">
        <f t="shared" si="39"/>
      </c>
      <c r="L91" s="34">
        <f>IF(H91="","",L90/$M90)</f>
      </c>
      <c r="M91" s="143"/>
      <c r="N91" s="59"/>
    </row>
    <row r="92" spans="1:14" ht="27.75" customHeight="1">
      <c r="A92" s="160">
        <v>143</v>
      </c>
      <c r="B92" s="5" t="s">
        <v>1442</v>
      </c>
      <c r="C92" s="7"/>
      <c r="D92" s="7"/>
      <c r="E92" s="7"/>
      <c r="F92" s="7"/>
      <c r="G92" s="7"/>
      <c r="H92" s="7"/>
      <c r="I92" s="6"/>
      <c r="J92" s="6"/>
      <c r="K92" s="6"/>
      <c r="L92" s="5">
        <f>IF(H92="","",SUM(H92:K92))</f>
      </c>
      <c r="M92" s="143">
        <f>IF(C92="","",SUM(C92:G92,L92))</f>
      </c>
      <c r="N92" s="59"/>
    </row>
    <row r="93" spans="1:14" ht="27.75" customHeight="1">
      <c r="A93" s="161"/>
      <c r="B93" s="5" t="s">
        <v>1443</v>
      </c>
      <c r="C93" s="34">
        <f aca="true" t="shared" si="40" ref="C93:K93">IF(C92="","",C92/$M92)</f>
      </c>
      <c r="D93" s="34">
        <f t="shared" si="40"/>
      </c>
      <c r="E93" s="34">
        <f t="shared" si="40"/>
      </c>
      <c r="F93" s="34">
        <f t="shared" si="40"/>
      </c>
      <c r="G93" s="34">
        <f t="shared" si="40"/>
      </c>
      <c r="H93" s="34">
        <f t="shared" si="40"/>
      </c>
      <c r="I93" s="34">
        <f t="shared" si="40"/>
      </c>
      <c r="J93" s="34">
        <f t="shared" si="40"/>
      </c>
      <c r="K93" s="34">
        <f t="shared" si="40"/>
      </c>
      <c r="L93" s="34">
        <f>IF(H93="","",L92/$M92)</f>
      </c>
      <c r="M93" s="143"/>
      <c r="N93" s="59"/>
    </row>
    <row r="94" spans="1:14" ht="27.75" customHeight="1">
      <c r="A94" s="160">
        <v>144</v>
      </c>
      <c r="B94" s="5" t="s">
        <v>1444</v>
      </c>
      <c r="C94" s="7"/>
      <c r="D94" s="7"/>
      <c r="E94" s="7"/>
      <c r="F94" s="7"/>
      <c r="G94" s="7"/>
      <c r="H94" s="7"/>
      <c r="I94" s="6"/>
      <c r="J94" s="6"/>
      <c r="K94" s="6"/>
      <c r="L94" s="5">
        <f>IF(H94="","",SUM(H94:K94))</f>
      </c>
      <c r="M94" s="143">
        <f>IF(C94="","",SUM(C94:G94,L94))</f>
      </c>
      <c r="N94" s="59"/>
    </row>
    <row r="95" spans="1:14" ht="27.75" customHeight="1">
      <c r="A95" s="161"/>
      <c r="B95" s="5" t="s">
        <v>1445</v>
      </c>
      <c r="C95" s="34">
        <f aca="true" t="shared" si="41" ref="C95:K95">IF(C94="","",C94/$M94)</f>
      </c>
      <c r="D95" s="34">
        <f t="shared" si="41"/>
      </c>
      <c r="E95" s="34">
        <f t="shared" si="41"/>
      </c>
      <c r="F95" s="34">
        <f t="shared" si="41"/>
      </c>
      <c r="G95" s="34">
        <f t="shared" si="41"/>
      </c>
      <c r="H95" s="34">
        <f t="shared" si="41"/>
      </c>
      <c r="I95" s="34">
        <f t="shared" si="41"/>
      </c>
      <c r="J95" s="34">
        <f t="shared" si="41"/>
      </c>
      <c r="K95" s="34">
        <f t="shared" si="41"/>
      </c>
      <c r="L95" s="34">
        <f>IF(H95="","",L94/$M94)</f>
      </c>
      <c r="M95" s="143"/>
      <c r="N95" s="59"/>
    </row>
    <row r="96" spans="1:14" ht="27.75" customHeight="1">
      <c r="A96" s="160">
        <v>145</v>
      </c>
      <c r="B96" s="5" t="s">
        <v>1446</v>
      </c>
      <c r="C96" s="7"/>
      <c r="D96" s="7"/>
      <c r="E96" s="7"/>
      <c r="F96" s="7"/>
      <c r="G96" s="7"/>
      <c r="H96" s="7"/>
      <c r="I96" s="6"/>
      <c r="J96" s="6"/>
      <c r="K96" s="6"/>
      <c r="L96" s="5">
        <f>IF(H96="","",SUM(H96:K96))</f>
      </c>
      <c r="M96" s="143">
        <f>IF(C96="","",SUM(C96:G96,L96))</f>
      </c>
      <c r="N96" s="59"/>
    </row>
    <row r="97" spans="1:14" ht="27.75" customHeight="1">
      <c r="A97" s="161"/>
      <c r="B97" s="5" t="s">
        <v>1447</v>
      </c>
      <c r="C97" s="34">
        <f aca="true" t="shared" si="42" ref="C97:K97">IF(C96="","",C96/$M96)</f>
      </c>
      <c r="D97" s="34">
        <f t="shared" si="42"/>
      </c>
      <c r="E97" s="34">
        <f t="shared" si="42"/>
      </c>
      <c r="F97" s="34">
        <f t="shared" si="42"/>
      </c>
      <c r="G97" s="34">
        <f t="shared" si="42"/>
      </c>
      <c r="H97" s="34">
        <f t="shared" si="42"/>
      </c>
      <c r="I97" s="34">
        <f t="shared" si="42"/>
      </c>
      <c r="J97" s="34">
        <f t="shared" si="42"/>
      </c>
      <c r="K97" s="35">
        <f t="shared" si="42"/>
      </c>
      <c r="L97" s="34">
        <f>IF(H97="","",L96/$M96)</f>
      </c>
      <c r="M97" s="143"/>
      <c r="N97" s="59"/>
    </row>
    <row r="98" spans="1:14" ht="27.75" customHeight="1">
      <c r="A98" s="160">
        <v>146</v>
      </c>
      <c r="B98" s="5" t="s">
        <v>1448</v>
      </c>
      <c r="C98" s="7"/>
      <c r="D98" s="7"/>
      <c r="E98" s="7"/>
      <c r="F98" s="7"/>
      <c r="G98" s="7"/>
      <c r="H98" s="7"/>
      <c r="I98" s="6"/>
      <c r="J98" s="6"/>
      <c r="K98" s="6"/>
      <c r="L98" s="5">
        <f>IF(H98="","",SUM(H98:K98))</f>
      </c>
      <c r="M98" s="143">
        <f>IF(C98="","",SUM(C98:G98,L98))</f>
      </c>
      <c r="N98" s="59"/>
    </row>
    <row r="99" spans="1:14" ht="27.75" customHeight="1">
      <c r="A99" s="161"/>
      <c r="B99" s="5" t="s">
        <v>1449</v>
      </c>
      <c r="C99" s="34">
        <f aca="true" t="shared" si="43" ref="C99:K99">IF(C98="","",C98/$M98)</f>
      </c>
      <c r="D99" s="34">
        <f t="shared" si="43"/>
      </c>
      <c r="E99" s="34">
        <f t="shared" si="43"/>
      </c>
      <c r="F99" s="34">
        <f t="shared" si="43"/>
      </c>
      <c r="G99" s="34">
        <f t="shared" si="43"/>
      </c>
      <c r="H99" s="34">
        <f t="shared" si="43"/>
      </c>
      <c r="I99" s="34">
        <f t="shared" si="43"/>
      </c>
      <c r="J99" s="34">
        <f t="shared" si="43"/>
      </c>
      <c r="K99" s="35">
        <f t="shared" si="43"/>
      </c>
      <c r="L99" s="34">
        <f>IF(H99="","",L98/$M98)</f>
      </c>
      <c r="M99" s="143"/>
      <c r="N99" s="66"/>
    </row>
    <row r="100" spans="1:14" ht="27.75" customHeight="1">
      <c r="A100" s="160">
        <v>147</v>
      </c>
      <c r="B100" s="5" t="s">
        <v>1450</v>
      </c>
      <c r="C100" s="7"/>
      <c r="D100" s="7"/>
      <c r="E100" s="7"/>
      <c r="F100" s="7"/>
      <c r="G100" s="7"/>
      <c r="H100" s="7"/>
      <c r="I100" s="6"/>
      <c r="J100" s="6"/>
      <c r="K100" s="6"/>
      <c r="L100" s="5">
        <f>IF(H100="","",SUM(H100:K100))</f>
      </c>
      <c r="M100" s="143">
        <f>IF(C100="","",SUM(C100:G100,L100))</f>
      </c>
      <c r="N100" s="67"/>
    </row>
    <row r="101" spans="1:14" ht="27.75" customHeight="1">
      <c r="A101" s="161"/>
      <c r="B101" s="5" t="s">
        <v>1451</v>
      </c>
      <c r="C101" s="34">
        <f aca="true" t="shared" si="44" ref="C101:K101">IF(C100="","",C100/$M100)</f>
      </c>
      <c r="D101" s="34">
        <f t="shared" si="44"/>
      </c>
      <c r="E101" s="34">
        <f t="shared" si="44"/>
      </c>
      <c r="F101" s="34">
        <f t="shared" si="44"/>
      </c>
      <c r="G101" s="34">
        <f t="shared" si="44"/>
      </c>
      <c r="H101" s="34">
        <f t="shared" si="44"/>
      </c>
      <c r="I101" s="34">
        <f t="shared" si="44"/>
      </c>
      <c r="J101" s="34">
        <f t="shared" si="44"/>
      </c>
      <c r="K101" s="35">
        <f t="shared" si="44"/>
      </c>
      <c r="L101" s="34">
        <f>IF(H101="","",L100/$M100)</f>
      </c>
      <c r="M101" s="143"/>
      <c r="N101" s="59"/>
    </row>
    <row r="102" spans="1:14" ht="27.75" customHeight="1">
      <c r="A102" s="160">
        <v>148</v>
      </c>
      <c r="B102" s="5" t="s">
        <v>1452</v>
      </c>
      <c r="C102" s="7"/>
      <c r="D102" s="7"/>
      <c r="E102" s="7"/>
      <c r="F102" s="7"/>
      <c r="G102" s="7"/>
      <c r="H102" s="7"/>
      <c r="I102" s="6"/>
      <c r="J102" s="6"/>
      <c r="K102" s="6"/>
      <c r="L102" s="5">
        <f>IF(H102="","",SUM(H102:K102))</f>
      </c>
      <c r="M102" s="143">
        <f>IF(C102="","",SUM(C102:G102,L102))</f>
      </c>
      <c r="N102" s="59"/>
    </row>
    <row r="103" spans="1:14" ht="27.75" customHeight="1">
      <c r="A103" s="161"/>
      <c r="B103" s="5" t="s">
        <v>1453</v>
      </c>
      <c r="C103" s="34">
        <f aca="true" t="shared" si="45" ref="C103:K103">IF(C102="","",C102/$M102)</f>
      </c>
      <c r="D103" s="34">
        <f t="shared" si="45"/>
      </c>
      <c r="E103" s="34">
        <f t="shared" si="45"/>
      </c>
      <c r="F103" s="34">
        <f t="shared" si="45"/>
      </c>
      <c r="G103" s="34">
        <f t="shared" si="45"/>
      </c>
      <c r="H103" s="34">
        <f t="shared" si="45"/>
      </c>
      <c r="I103" s="34">
        <f t="shared" si="45"/>
      </c>
      <c r="J103" s="34">
        <f t="shared" si="45"/>
      </c>
      <c r="K103" s="35">
        <f t="shared" si="45"/>
      </c>
      <c r="L103" s="34">
        <f>IF(H103="","",L102/$M102)</f>
      </c>
      <c r="M103" s="143"/>
      <c r="N103" s="59"/>
    </row>
    <row r="104" spans="1:14" ht="27.75" customHeight="1">
      <c r="A104" s="160">
        <v>149</v>
      </c>
      <c r="B104" s="5" t="s">
        <v>1454</v>
      </c>
      <c r="C104" s="7"/>
      <c r="D104" s="7"/>
      <c r="E104" s="7"/>
      <c r="F104" s="7"/>
      <c r="G104" s="7"/>
      <c r="H104" s="7"/>
      <c r="I104" s="6"/>
      <c r="J104" s="6"/>
      <c r="K104" s="6"/>
      <c r="L104" s="5">
        <f>IF(H104="","",SUM(H104:K104))</f>
      </c>
      <c r="M104" s="143">
        <f>IF(C104="","",SUM(C104:G104,L104))</f>
      </c>
      <c r="N104" s="59"/>
    </row>
    <row r="105" spans="1:14" ht="27.75" customHeight="1">
      <c r="A105" s="161"/>
      <c r="B105" s="5" t="s">
        <v>1455</v>
      </c>
      <c r="C105" s="34">
        <f aca="true" t="shared" si="46" ref="C105:K105">IF(C104="","",C104/$M104)</f>
      </c>
      <c r="D105" s="34">
        <f t="shared" si="46"/>
      </c>
      <c r="E105" s="34">
        <f t="shared" si="46"/>
      </c>
      <c r="F105" s="34">
        <f t="shared" si="46"/>
      </c>
      <c r="G105" s="34">
        <f t="shared" si="46"/>
      </c>
      <c r="H105" s="34">
        <f t="shared" si="46"/>
      </c>
      <c r="I105" s="34">
        <f t="shared" si="46"/>
      </c>
      <c r="J105" s="34">
        <f t="shared" si="46"/>
      </c>
      <c r="K105" s="35">
        <f t="shared" si="46"/>
      </c>
      <c r="L105" s="34">
        <f>IF(H105="","",L104/$M104)</f>
      </c>
      <c r="M105" s="143"/>
      <c r="N105" s="59"/>
    </row>
    <row r="106" spans="1:14" ht="27.75" customHeight="1">
      <c r="A106" s="160">
        <v>150</v>
      </c>
      <c r="B106" s="5" t="s">
        <v>1456</v>
      </c>
      <c r="C106" s="7"/>
      <c r="D106" s="7"/>
      <c r="E106" s="7"/>
      <c r="F106" s="7"/>
      <c r="G106" s="7"/>
      <c r="H106" s="7"/>
      <c r="I106" s="6"/>
      <c r="J106" s="6"/>
      <c r="K106" s="6"/>
      <c r="L106" s="5">
        <f>IF(H106="","",SUM(H106:K106))</f>
      </c>
      <c r="M106" s="143">
        <f>IF(C106="","",SUM(C106:G106,L106))</f>
      </c>
      <c r="N106" s="59"/>
    </row>
    <row r="107" spans="1:14" ht="27.75" customHeight="1">
      <c r="A107" s="161"/>
      <c r="B107" s="5" t="s">
        <v>1457</v>
      </c>
      <c r="C107" s="34">
        <f aca="true" t="shared" si="47" ref="C107:K107">IF(C106="","",C106/$M106)</f>
      </c>
      <c r="D107" s="34">
        <f t="shared" si="47"/>
      </c>
      <c r="E107" s="34">
        <f t="shared" si="47"/>
      </c>
      <c r="F107" s="34">
        <f t="shared" si="47"/>
      </c>
      <c r="G107" s="34">
        <f t="shared" si="47"/>
      </c>
      <c r="H107" s="34">
        <f t="shared" si="47"/>
      </c>
      <c r="I107" s="34">
        <f t="shared" si="47"/>
      </c>
      <c r="J107" s="34">
        <f t="shared" si="47"/>
      </c>
      <c r="K107" s="35">
        <f t="shared" si="47"/>
      </c>
      <c r="L107" s="34">
        <f>IF(H107="","",L106/$M106)</f>
      </c>
      <c r="M107" s="143"/>
      <c r="N107" s="59"/>
    </row>
    <row r="108" spans="1:14" ht="27.75" customHeight="1">
      <c r="A108" s="160">
        <v>151</v>
      </c>
      <c r="B108" s="5" t="s">
        <v>1458</v>
      </c>
      <c r="C108" s="7"/>
      <c r="D108" s="7"/>
      <c r="E108" s="7"/>
      <c r="F108" s="7"/>
      <c r="G108" s="7"/>
      <c r="H108" s="7"/>
      <c r="I108" s="6"/>
      <c r="J108" s="6"/>
      <c r="K108" s="6"/>
      <c r="L108" s="5">
        <f>IF(H108="","",SUM(H108:K108))</f>
      </c>
      <c r="M108" s="143">
        <f>IF(C108="","",SUM(C108:G108,L108))</f>
      </c>
      <c r="N108" s="59"/>
    </row>
    <row r="109" spans="1:14" ht="27.75" customHeight="1">
      <c r="A109" s="161"/>
      <c r="B109" s="5" t="s">
        <v>1459</v>
      </c>
      <c r="C109" s="34">
        <f aca="true" t="shared" si="48" ref="C109:K109">IF(C108="","",C108/$M108)</f>
      </c>
      <c r="D109" s="34">
        <f t="shared" si="48"/>
      </c>
      <c r="E109" s="34">
        <f t="shared" si="48"/>
      </c>
      <c r="F109" s="34">
        <f t="shared" si="48"/>
      </c>
      <c r="G109" s="34">
        <f t="shared" si="48"/>
      </c>
      <c r="H109" s="34">
        <f t="shared" si="48"/>
      </c>
      <c r="I109" s="34">
        <f t="shared" si="48"/>
      </c>
      <c r="J109" s="34">
        <f t="shared" si="48"/>
      </c>
      <c r="K109" s="35">
        <f t="shared" si="48"/>
      </c>
      <c r="L109" s="34">
        <f>IF(H109="","",L108/$M108)</f>
      </c>
      <c r="M109" s="143"/>
      <c r="N109" s="59"/>
    </row>
    <row r="110" spans="1:14" ht="27.75" customHeight="1">
      <c r="A110" s="160">
        <v>152</v>
      </c>
      <c r="B110" s="5" t="s">
        <v>1460</v>
      </c>
      <c r="C110" s="7"/>
      <c r="D110" s="7"/>
      <c r="E110" s="7"/>
      <c r="F110" s="7"/>
      <c r="G110" s="7"/>
      <c r="H110" s="7"/>
      <c r="I110" s="6"/>
      <c r="J110" s="6"/>
      <c r="K110" s="6"/>
      <c r="L110" s="5">
        <f>IF(H110="","",SUM(H110:K110))</f>
      </c>
      <c r="M110" s="143">
        <f>IF(C110="","",SUM(C110:G110,L110))</f>
      </c>
      <c r="N110" s="59"/>
    </row>
    <row r="111" spans="1:14" ht="27.75" customHeight="1">
      <c r="A111" s="161"/>
      <c r="B111" s="5" t="s">
        <v>1461</v>
      </c>
      <c r="C111" s="34">
        <f aca="true" t="shared" si="49" ref="C111:K111">IF(C110="","",C110/$M110)</f>
      </c>
      <c r="D111" s="34">
        <f t="shared" si="49"/>
      </c>
      <c r="E111" s="34">
        <f t="shared" si="49"/>
      </c>
      <c r="F111" s="34">
        <f t="shared" si="49"/>
      </c>
      <c r="G111" s="34">
        <f t="shared" si="49"/>
      </c>
      <c r="H111" s="34">
        <f t="shared" si="49"/>
      </c>
      <c r="I111" s="34">
        <f t="shared" si="49"/>
      </c>
      <c r="J111" s="34">
        <f t="shared" si="49"/>
      </c>
      <c r="K111" s="35">
        <f t="shared" si="49"/>
      </c>
      <c r="L111" s="34">
        <f>IF(H111="","",L110/$M110)</f>
      </c>
      <c r="M111" s="143"/>
      <c r="N111" s="59"/>
    </row>
    <row r="112" spans="1:14" ht="27.75" customHeight="1">
      <c r="A112" s="160">
        <v>153</v>
      </c>
      <c r="B112" s="5" t="s">
        <v>1462</v>
      </c>
      <c r="C112" s="7"/>
      <c r="D112" s="7"/>
      <c r="E112" s="7"/>
      <c r="F112" s="7"/>
      <c r="G112" s="7"/>
      <c r="H112" s="7"/>
      <c r="I112" s="6"/>
      <c r="J112" s="6"/>
      <c r="K112" s="6"/>
      <c r="L112" s="5">
        <f>IF(H112="","",SUM(H112:K112))</f>
      </c>
      <c r="M112" s="143">
        <f>IF(C112="","",SUM(C112:G112,L112))</f>
      </c>
      <c r="N112" s="59"/>
    </row>
    <row r="113" spans="1:14" ht="27.75" customHeight="1">
      <c r="A113" s="161"/>
      <c r="B113" s="5" t="s">
        <v>1463</v>
      </c>
      <c r="C113" s="34">
        <f aca="true" t="shared" si="50" ref="C113:K113">IF(C112="","",C112/$M112)</f>
      </c>
      <c r="D113" s="34">
        <f t="shared" si="50"/>
      </c>
      <c r="E113" s="34">
        <f t="shared" si="50"/>
      </c>
      <c r="F113" s="34">
        <f t="shared" si="50"/>
      </c>
      <c r="G113" s="34">
        <f t="shared" si="50"/>
      </c>
      <c r="H113" s="34">
        <f t="shared" si="50"/>
      </c>
      <c r="I113" s="34">
        <f t="shared" si="50"/>
      </c>
      <c r="J113" s="34">
        <f t="shared" si="50"/>
      </c>
      <c r="K113" s="35">
        <f t="shared" si="50"/>
      </c>
      <c r="L113" s="34">
        <f>IF(H113="","",L112/$M112)</f>
      </c>
      <c r="M113" s="143"/>
      <c r="N113" s="59"/>
    </row>
    <row r="114" spans="1:14" ht="27.75" customHeight="1">
      <c r="A114" s="160">
        <v>154</v>
      </c>
      <c r="B114" s="5" t="s">
        <v>1464</v>
      </c>
      <c r="C114" s="7"/>
      <c r="D114" s="7"/>
      <c r="E114" s="7"/>
      <c r="F114" s="7"/>
      <c r="G114" s="7"/>
      <c r="H114" s="7"/>
      <c r="I114" s="6"/>
      <c r="J114" s="6"/>
      <c r="K114" s="6"/>
      <c r="L114" s="5">
        <f>IF(H114="","",SUM(H114:K114))</f>
      </c>
      <c r="M114" s="143">
        <f>IF(C114="","",SUM(C114:G114,L114))</f>
      </c>
      <c r="N114" s="59"/>
    </row>
    <row r="115" spans="1:14" ht="27.75" customHeight="1">
      <c r="A115" s="161"/>
      <c r="B115" s="5" t="s">
        <v>1465</v>
      </c>
      <c r="C115" s="34">
        <f aca="true" t="shared" si="51" ref="C115:K115">IF(C114="","",C114/$M114)</f>
      </c>
      <c r="D115" s="34">
        <f t="shared" si="51"/>
      </c>
      <c r="E115" s="34">
        <f t="shared" si="51"/>
      </c>
      <c r="F115" s="34">
        <f t="shared" si="51"/>
      </c>
      <c r="G115" s="34">
        <f t="shared" si="51"/>
      </c>
      <c r="H115" s="34">
        <f t="shared" si="51"/>
      </c>
      <c r="I115" s="34">
        <f t="shared" si="51"/>
      </c>
      <c r="J115" s="34">
        <f t="shared" si="51"/>
      </c>
      <c r="K115" s="35">
        <f t="shared" si="51"/>
      </c>
      <c r="L115" s="34">
        <f>IF(H115="","",L114/$M114)</f>
      </c>
      <c r="M115" s="143"/>
      <c r="N115" s="66"/>
    </row>
    <row r="116" spans="1:14" ht="27.75" customHeight="1">
      <c r="A116" s="160">
        <v>155</v>
      </c>
      <c r="B116" s="5" t="s">
        <v>1466</v>
      </c>
      <c r="C116" s="7"/>
      <c r="D116" s="7"/>
      <c r="E116" s="7"/>
      <c r="F116" s="7"/>
      <c r="G116" s="7"/>
      <c r="H116" s="7"/>
      <c r="I116" s="6"/>
      <c r="J116" s="6"/>
      <c r="K116" s="6"/>
      <c r="L116" s="5">
        <f>IF(H116="","",SUM(H116:K116))</f>
      </c>
      <c r="M116" s="143">
        <f>IF(C116="","",SUM(C116:G116,L116))</f>
      </c>
      <c r="N116" s="67"/>
    </row>
    <row r="117" spans="1:14" ht="27.75" customHeight="1">
      <c r="A117" s="161"/>
      <c r="B117" s="5" t="s">
        <v>1467</v>
      </c>
      <c r="C117" s="34">
        <f aca="true" t="shared" si="52" ref="C117:K117">IF(C116="","",C116/$M116)</f>
      </c>
      <c r="D117" s="34">
        <f t="shared" si="52"/>
      </c>
      <c r="E117" s="34">
        <f t="shared" si="52"/>
      </c>
      <c r="F117" s="34">
        <f t="shared" si="52"/>
      </c>
      <c r="G117" s="34">
        <f t="shared" si="52"/>
      </c>
      <c r="H117" s="34">
        <f t="shared" si="52"/>
      </c>
      <c r="I117" s="34">
        <f t="shared" si="52"/>
      </c>
      <c r="J117" s="34">
        <f t="shared" si="52"/>
      </c>
      <c r="K117" s="35">
        <f t="shared" si="52"/>
      </c>
      <c r="L117" s="34">
        <f>IF(H117="","",L116/$M116)</f>
      </c>
      <c r="M117" s="143"/>
      <c r="N117" s="59"/>
    </row>
    <row r="118" spans="1:14" ht="27.75" customHeight="1">
      <c r="A118" s="160">
        <v>156</v>
      </c>
      <c r="B118" s="5" t="s">
        <v>1468</v>
      </c>
      <c r="C118" s="7"/>
      <c r="D118" s="7"/>
      <c r="E118" s="7"/>
      <c r="F118" s="7"/>
      <c r="G118" s="7"/>
      <c r="H118" s="7"/>
      <c r="I118" s="6"/>
      <c r="J118" s="6"/>
      <c r="K118" s="6"/>
      <c r="L118" s="5">
        <f>IF(H118="","",SUM(H118:K118))</f>
      </c>
      <c r="M118" s="143">
        <f>IF(C118="","",SUM(C118:G118,L118))</f>
      </c>
      <c r="N118" s="59"/>
    </row>
    <row r="119" spans="1:14" ht="27.75" customHeight="1">
      <c r="A119" s="161"/>
      <c r="B119" s="5" t="s">
        <v>1469</v>
      </c>
      <c r="C119" s="34">
        <f aca="true" t="shared" si="53" ref="C119:K119">IF(C118="","",C118/$M118)</f>
      </c>
      <c r="D119" s="34">
        <f t="shared" si="53"/>
      </c>
      <c r="E119" s="34">
        <f t="shared" si="53"/>
      </c>
      <c r="F119" s="34">
        <f t="shared" si="53"/>
      </c>
      <c r="G119" s="34">
        <f t="shared" si="53"/>
      </c>
      <c r="H119" s="34">
        <f t="shared" si="53"/>
      </c>
      <c r="I119" s="34">
        <f t="shared" si="53"/>
      </c>
      <c r="J119" s="34">
        <f t="shared" si="53"/>
      </c>
      <c r="K119" s="35">
        <f t="shared" si="53"/>
      </c>
      <c r="L119" s="34">
        <f>IF(H119="","",L118/$M118)</f>
      </c>
      <c r="M119" s="143"/>
      <c r="N119" s="59"/>
    </row>
    <row r="120" spans="1:14" ht="27.75" customHeight="1">
      <c r="A120" s="160">
        <v>157</v>
      </c>
      <c r="B120" s="5" t="s">
        <v>1470</v>
      </c>
      <c r="C120" s="7"/>
      <c r="D120" s="7"/>
      <c r="E120" s="7"/>
      <c r="F120" s="7"/>
      <c r="G120" s="7"/>
      <c r="H120" s="7"/>
      <c r="I120" s="6"/>
      <c r="J120" s="6"/>
      <c r="K120" s="6"/>
      <c r="L120" s="5">
        <f>IF(H120="","",SUM(H120:K120))</f>
      </c>
      <c r="M120" s="143">
        <f>IF(C120="","",SUM(C120:G120,L120))</f>
      </c>
      <c r="N120" s="59"/>
    </row>
    <row r="121" spans="1:14" ht="27.75" customHeight="1">
      <c r="A121" s="161"/>
      <c r="B121" s="5" t="s">
        <v>1471</v>
      </c>
      <c r="C121" s="34">
        <f aca="true" t="shared" si="54" ref="C121:K121">IF(C120="","",C120/$M120)</f>
      </c>
      <c r="D121" s="34">
        <f t="shared" si="54"/>
      </c>
      <c r="E121" s="34">
        <f t="shared" si="54"/>
      </c>
      <c r="F121" s="34">
        <f t="shared" si="54"/>
      </c>
      <c r="G121" s="34">
        <f t="shared" si="54"/>
      </c>
      <c r="H121" s="34">
        <f t="shared" si="54"/>
      </c>
      <c r="I121" s="34">
        <f t="shared" si="54"/>
      </c>
      <c r="J121" s="34">
        <f t="shared" si="54"/>
      </c>
      <c r="K121" s="35">
        <f t="shared" si="54"/>
      </c>
      <c r="L121" s="34">
        <f>IF(H121="","",L120/$M120)</f>
      </c>
      <c r="M121" s="143"/>
      <c r="N121" s="59"/>
    </row>
    <row r="122" spans="1:14" ht="27.75" customHeight="1">
      <c r="A122" s="160">
        <v>158</v>
      </c>
      <c r="B122" s="5" t="s">
        <v>1472</v>
      </c>
      <c r="C122" s="7"/>
      <c r="D122" s="7"/>
      <c r="E122" s="7"/>
      <c r="F122" s="7"/>
      <c r="G122" s="7"/>
      <c r="H122" s="7"/>
      <c r="I122" s="6"/>
      <c r="J122" s="6"/>
      <c r="K122" s="6"/>
      <c r="L122" s="5">
        <f>IF(H122="","",SUM(H122:K122))</f>
      </c>
      <c r="M122" s="143">
        <f>IF(C122="","",SUM(C122:G122,L122))</f>
      </c>
      <c r="N122" s="59"/>
    </row>
    <row r="123" spans="1:14" ht="27.75" customHeight="1">
      <c r="A123" s="161"/>
      <c r="B123" s="5" t="s">
        <v>1473</v>
      </c>
      <c r="C123" s="34">
        <f aca="true" t="shared" si="55" ref="C123:K123">IF(C122="","",C122/$M122)</f>
      </c>
      <c r="D123" s="34">
        <f t="shared" si="55"/>
      </c>
      <c r="E123" s="34">
        <f t="shared" si="55"/>
      </c>
      <c r="F123" s="34">
        <f t="shared" si="55"/>
      </c>
      <c r="G123" s="34">
        <f t="shared" si="55"/>
      </c>
      <c r="H123" s="34">
        <f t="shared" si="55"/>
      </c>
      <c r="I123" s="34">
        <f t="shared" si="55"/>
      </c>
      <c r="J123" s="34">
        <f t="shared" si="55"/>
      </c>
      <c r="K123" s="35">
        <f t="shared" si="55"/>
      </c>
      <c r="L123" s="34">
        <f>IF(H123="","",L122/$M122)</f>
      </c>
      <c r="M123" s="143"/>
      <c r="N123" s="59"/>
    </row>
    <row r="124" spans="1:14" ht="27.75" customHeight="1">
      <c r="A124" s="160">
        <v>159</v>
      </c>
      <c r="B124" s="5" t="s">
        <v>1474</v>
      </c>
      <c r="C124" s="7"/>
      <c r="D124" s="7"/>
      <c r="E124" s="7"/>
      <c r="F124" s="7"/>
      <c r="G124" s="7"/>
      <c r="H124" s="7"/>
      <c r="I124" s="6"/>
      <c r="J124" s="6"/>
      <c r="K124" s="6"/>
      <c r="L124" s="5">
        <f>IF(H124="","",SUM(H124:K124))</f>
      </c>
      <c r="M124" s="143">
        <f>IF(C124="","",SUM(C124:G124,L124))</f>
      </c>
      <c r="N124" s="59"/>
    </row>
    <row r="125" spans="1:14" ht="27.75" customHeight="1">
      <c r="A125" s="161"/>
      <c r="B125" s="5" t="s">
        <v>1475</v>
      </c>
      <c r="C125" s="34">
        <f aca="true" t="shared" si="56" ref="C125:K125">IF(C124="","",C124/$M124)</f>
      </c>
      <c r="D125" s="34">
        <f t="shared" si="56"/>
      </c>
      <c r="E125" s="34">
        <f t="shared" si="56"/>
      </c>
      <c r="F125" s="34">
        <f t="shared" si="56"/>
      </c>
      <c r="G125" s="34">
        <f t="shared" si="56"/>
      </c>
      <c r="H125" s="34">
        <f t="shared" si="56"/>
      </c>
      <c r="I125" s="34">
        <f t="shared" si="56"/>
      </c>
      <c r="J125" s="34">
        <f t="shared" si="56"/>
      </c>
      <c r="K125" s="35">
        <f t="shared" si="56"/>
      </c>
      <c r="L125" s="34">
        <f>IF(H125="","",L124/$M124)</f>
      </c>
      <c r="M125" s="143"/>
      <c r="N125" s="59"/>
    </row>
    <row r="126" spans="1:14" ht="27.75" customHeight="1">
      <c r="A126" s="160">
        <v>160</v>
      </c>
      <c r="B126" s="5" t="s">
        <v>1476</v>
      </c>
      <c r="C126" s="7"/>
      <c r="D126" s="7"/>
      <c r="E126" s="7"/>
      <c r="F126" s="7"/>
      <c r="G126" s="7"/>
      <c r="H126" s="7"/>
      <c r="I126" s="6"/>
      <c r="J126" s="6"/>
      <c r="K126" s="6"/>
      <c r="L126" s="5">
        <f>IF(H126="","",SUM(H126:K126))</f>
      </c>
      <c r="M126" s="143">
        <f>IF(C126="","",SUM(C126:G126,L126))</f>
      </c>
      <c r="N126" s="59"/>
    </row>
    <row r="127" spans="1:14" ht="27.75" customHeight="1">
      <c r="A127" s="161"/>
      <c r="B127" s="5" t="s">
        <v>1477</v>
      </c>
      <c r="C127" s="34">
        <f aca="true" t="shared" si="57" ref="C127:K127">IF(C126="","",C126/$M126)</f>
      </c>
      <c r="D127" s="34">
        <f t="shared" si="57"/>
      </c>
      <c r="E127" s="34">
        <f t="shared" si="57"/>
      </c>
      <c r="F127" s="34">
        <f t="shared" si="57"/>
      </c>
      <c r="G127" s="34">
        <f t="shared" si="57"/>
      </c>
      <c r="H127" s="34">
        <f t="shared" si="57"/>
      </c>
      <c r="I127" s="34">
        <f t="shared" si="57"/>
      </c>
      <c r="J127" s="34">
        <f t="shared" si="57"/>
      </c>
      <c r="K127" s="35">
        <f t="shared" si="57"/>
      </c>
      <c r="L127" s="34">
        <f>IF(H127="","",L126/$M126)</f>
      </c>
      <c r="M127" s="143"/>
      <c r="N127" s="59"/>
    </row>
    <row r="128" spans="1:14" ht="27.75" customHeight="1">
      <c r="A128" s="160">
        <v>161</v>
      </c>
      <c r="B128" s="5" t="s">
        <v>1478</v>
      </c>
      <c r="C128" s="7"/>
      <c r="D128" s="7"/>
      <c r="E128" s="7"/>
      <c r="F128" s="7"/>
      <c r="G128" s="7"/>
      <c r="H128" s="7"/>
      <c r="I128" s="6"/>
      <c r="J128" s="6"/>
      <c r="K128" s="6"/>
      <c r="L128" s="5">
        <f>IF(H128="","",SUM(H128:K128))</f>
      </c>
      <c r="M128" s="143">
        <f>IF(C128="","",SUM(C128:G128,L128))</f>
      </c>
      <c r="N128" s="59"/>
    </row>
    <row r="129" spans="1:14" ht="27.75" customHeight="1">
      <c r="A129" s="161"/>
      <c r="B129" s="5" t="s">
        <v>1479</v>
      </c>
      <c r="C129" s="34">
        <f aca="true" t="shared" si="58" ref="C129:K129">IF(C128="","",C128/$M128)</f>
      </c>
      <c r="D129" s="34">
        <f t="shared" si="58"/>
      </c>
      <c r="E129" s="34">
        <f t="shared" si="58"/>
      </c>
      <c r="F129" s="34">
        <f t="shared" si="58"/>
      </c>
      <c r="G129" s="34">
        <f t="shared" si="58"/>
      </c>
      <c r="H129" s="34">
        <f t="shared" si="58"/>
      </c>
      <c r="I129" s="34">
        <f t="shared" si="58"/>
      </c>
      <c r="J129" s="34">
        <f t="shared" si="58"/>
      </c>
      <c r="K129" s="35">
        <f t="shared" si="58"/>
      </c>
      <c r="L129" s="34">
        <f>IF(H129="","",L128/$M128)</f>
      </c>
      <c r="M129" s="143"/>
      <c r="N129" s="59"/>
    </row>
    <row r="130" spans="1:14" ht="27.75" customHeight="1">
      <c r="A130" s="160">
        <v>162</v>
      </c>
      <c r="B130" s="5" t="s">
        <v>1480</v>
      </c>
      <c r="C130" s="7"/>
      <c r="D130" s="7"/>
      <c r="E130" s="7"/>
      <c r="F130" s="7"/>
      <c r="G130" s="7"/>
      <c r="H130" s="7"/>
      <c r="I130" s="6"/>
      <c r="J130" s="6"/>
      <c r="K130" s="6"/>
      <c r="L130" s="5">
        <f>IF(H130="","",SUM(H130:K130))</f>
      </c>
      <c r="M130" s="143">
        <f>IF(C130="","",SUM(C130:G130,L130))</f>
      </c>
      <c r="N130" s="59"/>
    </row>
    <row r="131" spans="1:14" ht="27.75" customHeight="1">
      <c r="A131" s="161"/>
      <c r="B131" s="5" t="s">
        <v>1481</v>
      </c>
      <c r="C131" s="34">
        <f aca="true" t="shared" si="59" ref="C131:K131">IF(C130="","",C130/$M130)</f>
      </c>
      <c r="D131" s="34">
        <f t="shared" si="59"/>
      </c>
      <c r="E131" s="34">
        <f t="shared" si="59"/>
      </c>
      <c r="F131" s="34">
        <f t="shared" si="59"/>
      </c>
      <c r="G131" s="34">
        <f t="shared" si="59"/>
      </c>
      <c r="H131" s="34">
        <f t="shared" si="59"/>
      </c>
      <c r="I131" s="34">
        <f t="shared" si="59"/>
      </c>
      <c r="J131" s="34">
        <f t="shared" si="59"/>
      </c>
      <c r="K131" s="35">
        <f t="shared" si="59"/>
      </c>
      <c r="L131" s="34">
        <f>IF(H131="","",L130/$M130)</f>
      </c>
      <c r="M131" s="143"/>
      <c r="N131" s="66"/>
    </row>
    <row r="132" spans="1:14" ht="27.75" customHeight="1">
      <c r="A132" s="160">
        <v>163</v>
      </c>
      <c r="B132" s="5" t="s">
        <v>1482</v>
      </c>
      <c r="C132" s="7"/>
      <c r="D132" s="7"/>
      <c r="E132" s="7"/>
      <c r="F132" s="7"/>
      <c r="G132" s="7"/>
      <c r="H132" s="7"/>
      <c r="I132" s="6"/>
      <c r="J132" s="6"/>
      <c r="K132" s="6"/>
      <c r="L132" s="5">
        <f>IF(H132="","",SUM(H132:K132))</f>
      </c>
      <c r="M132" s="143">
        <f>IF(C132="","",SUM(C132:G132,L132))</f>
      </c>
      <c r="N132" s="173"/>
    </row>
    <row r="133" spans="1:14" ht="27.75" customHeight="1">
      <c r="A133" s="161"/>
      <c r="B133" s="5" t="s">
        <v>1483</v>
      </c>
      <c r="C133" s="34">
        <f aca="true" t="shared" si="60" ref="C133:L133">IF(C132="","",C132/$M132)</f>
      </c>
      <c r="D133" s="34">
        <f t="shared" si="60"/>
      </c>
      <c r="E133" s="34">
        <f t="shared" si="60"/>
      </c>
      <c r="F133" s="34">
        <f t="shared" si="60"/>
      </c>
      <c r="G133" s="34">
        <f t="shared" si="60"/>
      </c>
      <c r="H133" s="34">
        <f t="shared" si="60"/>
      </c>
      <c r="I133" s="34">
        <f t="shared" si="60"/>
      </c>
      <c r="J133" s="34">
        <f t="shared" si="60"/>
      </c>
      <c r="K133" s="35">
        <f t="shared" si="60"/>
      </c>
      <c r="L133" s="34">
        <f t="shared" si="60"/>
      </c>
      <c r="M133" s="143"/>
      <c r="N133" s="173"/>
    </row>
    <row r="135" spans="1:2" ht="27.75" customHeight="1">
      <c r="A135" s="13" t="s">
        <v>1573</v>
      </c>
      <c r="B135" s="2" t="s">
        <v>1588</v>
      </c>
    </row>
  </sheetData>
  <sheetProtection/>
  <mergeCells count="143">
    <mergeCell ref="N20:N23"/>
    <mergeCell ref="N24:N27"/>
    <mergeCell ref="H2:K2"/>
    <mergeCell ref="N4:N10"/>
    <mergeCell ref="N2:N3"/>
    <mergeCell ref="M16:M17"/>
    <mergeCell ref="M18:M19"/>
    <mergeCell ref="M10:M11"/>
    <mergeCell ref="M12:M13"/>
    <mergeCell ref="M14:M15"/>
    <mergeCell ref="M120:M121"/>
    <mergeCell ref="M122:M123"/>
    <mergeCell ref="M132:M133"/>
    <mergeCell ref="N132:N133"/>
    <mergeCell ref="M124:M125"/>
    <mergeCell ref="M126:M127"/>
    <mergeCell ref="M128:M129"/>
    <mergeCell ref="M130:M131"/>
    <mergeCell ref="M118:M119"/>
    <mergeCell ref="M96:M97"/>
    <mergeCell ref="M98:M99"/>
    <mergeCell ref="M100:M101"/>
    <mergeCell ref="M102:M103"/>
    <mergeCell ref="M104:M105"/>
    <mergeCell ref="M106:M107"/>
    <mergeCell ref="M108:M109"/>
    <mergeCell ref="M110:M111"/>
    <mergeCell ref="M112:M113"/>
    <mergeCell ref="M78:M79"/>
    <mergeCell ref="M80:M81"/>
    <mergeCell ref="M82:M83"/>
    <mergeCell ref="M116:M117"/>
    <mergeCell ref="M114:M115"/>
    <mergeCell ref="M88:M89"/>
    <mergeCell ref="M90:M91"/>
    <mergeCell ref="M92:M93"/>
    <mergeCell ref="M94:M95"/>
    <mergeCell ref="M44:M45"/>
    <mergeCell ref="M84:M85"/>
    <mergeCell ref="M86:M87"/>
    <mergeCell ref="M60:M61"/>
    <mergeCell ref="M62:M63"/>
    <mergeCell ref="M64:M65"/>
    <mergeCell ref="M66:M67"/>
    <mergeCell ref="M72:M73"/>
    <mergeCell ref="M74:M75"/>
    <mergeCell ref="M76:M77"/>
    <mergeCell ref="M68:M69"/>
    <mergeCell ref="M70:M71"/>
    <mergeCell ref="M48:M49"/>
    <mergeCell ref="M50:M51"/>
    <mergeCell ref="M52:M53"/>
    <mergeCell ref="M54:M55"/>
    <mergeCell ref="M56:M57"/>
    <mergeCell ref="M58:M59"/>
    <mergeCell ref="M38:M39"/>
    <mergeCell ref="A2:A3"/>
    <mergeCell ref="B2:B3"/>
    <mergeCell ref="A36:A37"/>
    <mergeCell ref="M40:M41"/>
    <mergeCell ref="M42:M43"/>
    <mergeCell ref="M46:M47"/>
    <mergeCell ref="M34:M35"/>
    <mergeCell ref="M20:M21"/>
    <mergeCell ref="M22:M23"/>
    <mergeCell ref="M24:M25"/>
    <mergeCell ref="M26:M27"/>
    <mergeCell ref="M28:M29"/>
    <mergeCell ref="M30:M31"/>
    <mergeCell ref="M32:M33"/>
    <mergeCell ref="M36:M37"/>
    <mergeCell ref="A126:A127"/>
    <mergeCell ref="A128:A129"/>
    <mergeCell ref="A1:N1"/>
    <mergeCell ref="M4:M5"/>
    <mergeCell ref="M6:M7"/>
    <mergeCell ref="M8:M9"/>
    <mergeCell ref="A4:A5"/>
    <mergeCell ref="A6:A7"/>
    <mergeCell ref="A8:A9"/>
    <mergeCell ref="M2:M3"/>
    <mergeCell ref="A130:A131"/>
    <mergeCell ref="A132:A133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02:A103"/>
    <mergeCell ref="A104:A105"/>
    <mergeCell ref="A78:A79"/>
    <mergeCell ref="A80:A81"/>
    <mergeCell ref="A82:A83"/>
    <mergeCell ref="A84:A85"/>
    <mergeCell ref="A106:A107"/>
    <mergeCell ref="A108:A109"/>
    <mergeCell ref="A86:A87"/>
    <mergeCell ref="A88:A89"/>
    <mergeCell ref="A90:A91"/>
    <mergeCell ref="A92:A93"/>
    <mergeCell ref="A94:A95"/>
    <mergeCell ref="A96:A97"/>
    <mergeCell ref="A98:A99"/>
    <mergeCell ref="A100:A101"/>
    <mergeCell ref="A62:A63"/>
    <mergeCell ref="A64:A65"/>
    <mergeCell ref="A66:A67"/>
    <mergeCell ref="A68:A69"/>
    <mergeCell ref="A70:A71"/>
    <mergeCell ref="A72:A73"/>
    <mergeCell ref="A74:A75"/>
    <mergeCell ref="A76:A77"/>
    <mergeCell ref="A42:A43"/>
    <mergeCell ref="A44:A45"/>
    <mergeCell ref="A58:A59"/>
    <mergeCell ref="A60:A61"/>
    <mergeCell ref="A54:A55"/>
    <mergeCell ref="A56:A57"/>
    <mergeCell ref="A48:A49"/>
    <mergeCell ref="A50:A51"/>
    <mergeCell ref="A52:A53"/>
    <mergeCell ref="A40:A41"/>
    <mergeCell ref="A10:A11"/>
    <mergeCell ref="A12:A13"/>
    <mergeCell ref="A34:A35"/>
    <mergeCell ref="N11:N14"/>
    <mergeCell ref="A14:A15"/>
    <mergeCell ref="N15:N19"/>
    <mergeCell ref="A16:A17"/>
    <mergeCell ref="A18:A19"/>
    <mergeCell ref="N28:N31"/>
    <mergeCell ref="A20:A21"/>
    <mergeCell ref="A46:A47"/>
    <mergeCell ref="A22:A23"/>
    <mergeCell ref="A24:A25"/>
    <mergeCell ref="A26:A27"/>
    <mergeCell ref="A28:A29"/>
    <mergeCell ref="A30:A31"/>
    <mergeCell ref="A32:A33"/>
    <mergeCell ref="A38:A39"/>
  </mergeCells>
  <printOptions/>
  <pageMargins left="0.7874015748031497" right="0.5905511811023623" top="0.7874015748031497" bottom="0.5905511811023623" header="0" footer="0"/>
  <pageSetup horizontalDpi="600" verticalDpi="600" orientation="landscape" pageOrder="overThenDown" paperSize="9" scale="90" r:id="rId2"/>
  <headerFooter alignWithMargins="0">
    <oddHeader>&amp;L</oddHeader>
    <oddFooter>&amp;L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34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9" sqref="B29"/>
    </sheetView>
  </sheetViews>
  <sheetFormatPr defaultColWidth="8.25390625" defaultRowHeight="15" customHeight="1"/>
  <cols>
    <col min="1" max="1" width="8.25390625" style="123" customWidth="1"/>
    <col min="2" max="3" width="6.375" style="123" customWidth="1"/>
    <col min="4" max="4" width="8.625" style="123" customWidth="1"/>
    <col min="5" max="5" width="8.00390625" style="123" customWidth="1"/>
    <col min="6" max="6" width="7.625" style="123" customWidth="1"/>
    <col min="7" max="7" width="8.625" style="123" customWidth="1"/>
    <col min="8" max="8" width="9.25390625" style="123" customWidth="1"/>
    <col min="9" max="9" width="8.00390625" style="123" customWidth="1"/>
    <col min="10" max="10" width="8.125" style="123" customWidth="1"/>
    <col min="11" max="11" width="7.875" style="123" customWidth="1"/>
    <col min="12" max="12" width="7.125" style="123" customWidth="1"/>
    <col min="13" max="13" width="8.75390625" style="123" customWidth="1"/>
    <col min="14" max="14" width="20.875" style="123" customWidth="1"/>
    <col min="15" max="15" width="11.25390625" style="103" customWidth="1"/>
    <col min="16" max="16" width="13.125" style="103" bestFit="1" customWidth="1"/>
    <col min="17" max="17" width="11.25390625" style="103" bestFit="1" customWidth="1"/>
    <col min="18" max="18" width="9.75390625" style="103" bestFit="1" customWidth="1"/>
    <col min="19" max="19" width="11.25390625" style="103" bestFit="1" customWidth="1"/>
    <col min="20" max="16384" width="8.25390625" style="103" customWidth="1"/>
  </cols>
  <sheetData>
    <row r="1" spans="1:14" ht="28.5" customHeight="1" thickBot="1">
      <c r="A1" s="188" t="s">
        <v>1576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255" s="107" customFormat="1" ht="21.75" customHeight="1" thickBot="1">
      <c r="A2" s="200" t="s">
        <v>1484</v>
      </c>
      <c r="B2" s="190" t="s">
        <v>1485</v>
      </c>
      <c r="C2" s="191"/>
      <c r="D2" s="191"/>
      <c r="E2" s="192"/>
      <c r="F2" s="193" t="s">
        <v>1595</v>
      </c>
      <c r="G2" s="194"/>
      <c r="H2" s="193" t="s">
        <v>1486</v>
      </c>
      <c r="I2" s="192"/>
      <c r="J2" s="104"/>
      <c r="K2" s="105"/>
      <c r="L2" s="104"/>
      <c r="M2" s="195" t="s">
        <v>1488</v>
      </c>
      <c r="N2" s="203" t="s">
        <v>1489</v>
      </c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</row>
    <row r="3" spans="1:255" s="107" customFormat="1" ht="21.75" customHeight="1" thickBot="1">
      <c r="A3" s="201"/>
      <c r="B3" s="198" t="s">
        <v>1592</v>
      </c>
      <c r="C3" s="199"/>
      <c r="D3" s="104"/>
      <c r="E3" s="104"/>
      <c r="F3" s="104"/>
      <c r="G3" s="104"/>
      <c r="H3" s="104"/>
      <c r="I3" s="104"/>
      <c r="J3" s="108"/>
      <c r="K3" s="109"/>
      <c r="L3" s="108"/>
      <c r="M3" s="196"/>
      <c r="N3" s="204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</row>
    <row r="4" spans="1:255" s="107" customFormat="1" ht="21.75" customHeight="1" thickBot="1">
      <c r="A4" s="202"/>
      <c r="B4" s="110" t="s">
        <v>1593</v>
      </c>
      <c r="C4" s="111" t="s">
        <v>1493</v>
      </c>
      <c r="D4" s="112" t="s">
        <v>1490</v>
      </c>
      <c r="E4" s="112" t="s">
        <v>1594</v>
      </c>
      <c r="F4" s="112" t="s">
        <v>1491</v>
      </c>
      <c r="G4" s="112" t="s">
        <v>1492</v>
      </c>
      <c r="H4" s="112" t="s">
        <v>1596</v>
      </c>
      <c r="I4" s="112" t="s">
        <v>1597</v>
      </c>
      <c r="J4" s="112" t="s">
        <v>1487</v>
      </c>
      <c r="K4" s="113" t="s">
        <v>1598</v>
      </c>
      <c r="L4" s="112" t="s">
        <v>1599</v>
      </c>
      <c r="M4" s="197"/>
      <c r="N4" s="205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</row>
    <row r="5" spans="1:14" ht="21" customHeight="1">
      <c r="A5" s="211">
        <v>99</v>
      </c>
      <c r="B5" s="102">
        <v>1918</v>
      </c>
      <c r="C5" s="102">
        <v>49133</v>
      </c>
      <c r="D5" s="114">
        <v>248608</v>
      </c>
      <c r="E5" s="115">
        <v>149585</v>
      </c>
      <c r="F5" s="116">
        <v>198716</v>
      </c>
      <c r="G5" s="115">
        <v>294622</v>
      </c>
      <c r="H5" s="102">
        <v>303464</v>
      </c>
      <c r="I5" s="115">
        <v>5007</v>
      </c>
      <c r="J5" s="102">
        <v>310645</v>
      </c>
      <c r="K5" s="114">
        <v>3489</v>
      </c>
      <c r="L5" s="115">
        <v>36298</v>
      </c>
      <c r="M5" s="184">
        <f>SUM(B5:L5)</f>
        <v>1601485</v>
      </c>
      <c r="N5" s="185" t="s">
        <v>1585</v>
      </c>
    </row>
    <row r="6" spans="1:14" ht="21" customHeight="1" thickBot="1">
      <c r="A6" s="208"/>
      <c r="B6" s="117">
        <f>B5/$M5</f>
        <v>0.0011976384418211847</v>
      </c>
      <c r="C6" s="118">
        <f>C5/$M5/2</f>
        <v>0.015339825224713314</v>
      </c>
      <c r="D6" s="117">
        <f aca="true" t="shared" si="0" ref="D6:I6">D5/$M5</f>
        <v>0.1552359216602091</v>
      </c>
      <c r="E6" s="119">
        <f t="shared" si="0"/>
        <v>0.09340393447331695</v>
      </c>
      <c r="F6" s="120">
        <f t="shared" si="0"/>
        <v>0.12408233608182406</v>
      </c>
      <c r="G6" s="119">
        <f t="shared" si="0"/>
        <v>0.18396800469564187</v>
      </c>
      <c r="H6" s="118">
        <f t="shared" si="0"/>
        <v>0.18948913040084672</v>
      </c>
      <c r="I6" s="119">
        <f t="shared" si="0"/>
        <v>0.003126473242022248</v>
      </c>
      <c r="J6" s="118">
        <f>J5/M5</f>
        <v>0.1939730937223889</v>
      </c>
      <c r="K6" s="117">
        <f>K5/M5</f>
        <v>0.002178602984105377</v>
      </c>
      <c r="L6" s="119">
        <f>L5/M5</f>
        <v>0.022665213848396957</v>
      </c>
      <c r="M6" s="179"/>
      <c r="N6" s="186"/>
    </row>
    <row r="7" spans="1:14" ht="21" customHeight="1">
      <c r="A7" s="206">
        <v>100</v>
      </c>
      <c r="B7" s="102">
        <v>4828</v>
      </c>
      <c r="C7" s="102">
        <v>51920</v>
      </c>
      <c r="D7" s="114">
        <v>263382</v>
      </c>
      <c r="E7" s="115">
        <v>149385</v>
      </c>
      <c r="F7" s="116">
        <v>201135</v>
      </c>
      <c r="G7" s="115">
        <v>294258</v>
      </c>
      <c r="H7" s="102">
        <v>301270</v>
      </c>
      <c r="I7" s="115">
        <v>4929</v>
      </c>
      <c r="J7" s="102">
        <v>303740</v>
      </c>
      <c r="K7" s="114">
        <v>3312</v>
      </c>
      <c r="L7" s="115">
        <v>34335</v>
      </c>
      <c r="M7" s="179">
        <f>SUM(B7:L7)</f>
        <v>1612494</v>
      </c>
      <c r="N7" s="186"/>
    </row>
    <row r="8" spans="1:14" ht="21" customHeight="1" thickBot="1">
      <c r="A8" s="208"/>
      <c r="B8" s="117">
        <f>B7/$M7</f>
        <v>0.0029941196680421758</v>
      </c>
      <c r="C8" s="118">
        <f>C7/$M7/2</f>
        <v>0.01609928471051675</v>
      </c>
      <c r="D8" s="117">
        <f aca="true" t="shared" si="1" ref="D8:I8">D7/$M7</f>
        <v>0.163338282188957</v>
      </c>
      <c r="E8" s="119">
        <f t="shared" si="1"/>
        <v>0.09264220518029835</v>
      </c>
      <c r="F8" s="120">
        <f t="shared" si="1"/>
        <v>0.12473534785245713</v>
      </c>
      <c r="G8" s="119">
        <f t="shared" si="1"/>
        <v>0.18248626041399224</v>
      </c>
      <c r="H8" s="118">
        <f t="shared" si="1"/>
        <v>0.18683480372640146</v>
      </c>
      <c r="I8" s="119">
        <f t="shared" si="1"/>
        <v>0.0030567555600206887</v>
      </c>
      <c r="J8" s="118">
        <f>J7/M7</f>
        <v>0.18836659237181658</v>
      </c>
      <c r="K8" s="117">
        <f>K7/M7</f>
        <v>0.002053961131018162</v>
      </c>
      <c r="L8" s="119">
        <f>L7/M7</f>
        <v>0.02129310248596274</v>
      </c>
      <c r="M8" s="179"/>
      <c r="N8" s="186"/>
    </row>
    <row r="9" spans="1:14" ht="21" customHeight="1">
      <c r="A9" s="206">
        <f>A7+1</f>
        <v>101</v>
      </c>
      <c r="B9" s="102">
        <v>5293</v>
      </c>
      <c r="C9" s="102">
        <v>56556</v>
      </c>
      <c r="D9" s="114">
        <v>278886</v>
      </c>
      <c r="E9" s="115">
        <v>149502</v>
      </c>
      <c r="F9" s="116">
        <v>203022</v>
      </c>
      <c r="G9" s="115">
        <v>294003</v>
      </c>
      <c r="H9" s="102">
        <v>299363</v>
      </c>
      <c r="I9" s="115">
        <v>4842</v>
      </c>
      <c r="J9" s="102">
        <v>296927</v>
      </c>
      <c r="K9" s="114">
        <v>3147</v>
      </c>
      <c r="L9" s="115">
        <v>32277</v>
      </c>
      <c r="M9" s="179">
        <f>SUM(B9:L9)</f>
        <v>1623818</v>
      </c>
      <c r="N9" s="186"/>
    </row>
    <row r="10" spans="1:15" ht="21" customHeight="1" thickBot="1">
      <c r="A10" s="208"/>
      <c r="B10" s="117">
        <f>B9/$M9</f>
        <v>0.003259601753398472</v>
      </c>
      <c r="C10" s="118">
        <f>C9/$M9/2</f>
        <v>0.017414513202834308</v>
      </c>
      <c r="D10" s="117">
        <f aca="true" t="shared" si="2" ref="D10:I10">D9/$M9</f>
        <v>0.17174708002990483</v>
      </c>
      <c r="E10" s="119">
        <f t="shared" si="2"/>
        <v>0.0920681997613033</v>
      </c>
      <c r="F10" s="120">
        <f t="shared" si="2"/>
        <v>0.1250275585071726</v>
      </c>
      <c r="G10" s="119">
        <f t="shared" si="2"/>
        <v>0.18105662087746288</v>
      </c>
      <c r="H10" s="118">
        <f t="shared" si="2"/>
        <v>0.18435748341254993</v>
      </c>
      <c r="I10" s="119">
        <f t="shared" si="2"/>
        <v>0.0029818612677036467</v>
      </c>
      <c r="J10" s="118">
        <f>J9/M9</f>
        <v>0.18285731529026036</v>
      </c>
      <c r="K10" s="117">
        <f>K9/M9</f>
        <v>0.0019380250742386154</v>
      </c>
      <c r="L10" s="119">
        <f>L9/M9</f>
        <v>0.019877227620336762</v>
      </c>
      <c r="M10" s="179"/>
      <c r="N10" s="186"/>
      <c r="O10" s="121"/>
    </row>
    <row r="11" spans="1:14" ht="21" customHeight="1">
      <c r="A11" s="206">
        <f>A9+1</f>
        <v>102</v>
      </c>
      <c r="B11" s="102">
        <v>5797</v>
      </c>
      <c r="C11" s="102">
        <v>61484</v>
      </c>
      <c r="D11" s="114">
        <v>293809</v>
      </c>
      <c r="E11" s="115">
        <v>149195</v>
      </c>
      <c r="F11" s="116">
        <v>185950</v>
      </c>
      <c r="G11" s="115">
        <v>312896</v>
      </c>
      <c r="H11" s="102">
        <v>295369</v>
      </c>
      <c r="I11" s="115">
        <v>4722</v>
      </c>
      <c r="J11" s="102">
        <v>287653</v>
      </c>
      <c r="K11" s="114">
        <v>2966</v>
      </c>
      <c r="L11" s="115">
        <v>30266</v>
      </c>
      <c r="M11" s="179">
        <f>SUM(B11:L11)</f>
        <v>1630107</v>
      </c>
      <c r="N11" s="186"/>
    </row>
    <row r="12" spans="1:14" ht="21" customHeight="1" thickBot="1">
      <c r="A12" s="208"/>
      <c r="B12" s="117">
        <f>B11/$M11</f>
        <v>0.0035562082734446267</v>
      </c>
      <c r="C12" s="118">
        <f>C11/$M11/2</f>
        <v>0.01885888472351815</v>
      </c>
      <c r="D12" s="117">
        <f aca="true" t="shared" si="3" ref="D12:I12">D11/$M11</f>
        <v>0.18023908859970542</v>
      </c>
      <c r="E12" s="119">
        <f t="shared" si="3"/>
        <v>0.09152466678567726</v>
      </c>
      <c r="F12" s="120">
        <f t="shared" si="3"/>
        <v>0.11407226642177477</v>
      </c>
      <c r="G12" s="119">
        <f t="shared" si="3"/>
        <v>0.191948135919912</v>
      </c>
      <c r="H12" s="118">
        <f t="shared" si="3"/>
        <v>0.18119608099345627</v>
      </c>
      <c r="I12" s="119">
        <f t="shared" si="3"/>
        <v>0.002896742361084272</v>
      </c>
      <c r="J12" s="118">
        <f>J11/M11</f>
        <v>0.17646264938436557</v>
      </c>
      <c r="K12" s="117">
        <f>K11/M11</f>
        <v>0.001819512461451917</v>
      </c>
      <c r="L12" s="119">
        <f>L11/M11</f>
        <v>0.01856687935209161</v>
      </c>
      <c r="M12" s="179"/>
      <c r="N12" s="186"/>
    </row>
    <row r="13" spans="1:14" ht="21" customHeight="1">
      <c r="A13" s="206">
        <f>A11+1</f>
        <v>103</v>
      </c>
      <c r="B13" s="102">
        <v>6229</v>
      </c>
      <c r="C13" s="102">
        <v>66545</v>
      </c>
      <c r="D13" s="114">
        <v>307842</v>
      </c>
      <c r="E13" s="115">
        <v>149052</v>
      </c>
      <c r="F13" s="116">
        <v>187025</v>
      </c>
      <c r="G13" s="115">
        <v>313628</v>
      </c>
      <c r="H13" s="102">
        <v>289888</v>
      </c>
      <c r="I13" s="115">
        <v>4707</v>
      </c>
      <c r="J13" s="102">
        <v>280487</v>
      </c>
      <c r="K13" s="114">
        <v>2834</v>
      </c>
      <c r="L13" s="115">
        <v>28376</v>
      </c>
      <c r="M13" s="179">
        <f>SUM(B13:L13)</f>
        <v>1636613</v>
      </c>
      <c r="N13" s="186"/>
    </row>
    <row r="14" spans="1:14" ht="21" customHeight="1" thickBot="1">
      <c r="A14" s="208"/>
      <c r="B14" s="117">
        <f>B13/$M13</f>
        <v>0.003806031114258533</v>
      </c>
      <c r="C14" s="118">
        <f>C13/$M13/2</f>
        <v>0.020330096363648582</v>
      </c>
      <c r="D14" s="117">
        <f aca="true" t="shared" si="4" ref="D14:I14">D13/$M13</f>
        <v>0.1880970027734107</v>
      </c>
      <c r="E14" s="119">
        <f t="shared" si="4"/>
        <v>0.0910734547507566</v>
      </c>
      <c r="F14" s="120">
        <f t="shared" si="4"/>
        <v>0.11427564121756334</v>
      </c>
      <c r="G14" s="119">
        <f t="shared" si="4"/>
        <v>0.1916323529142198</v>
      </c>
      <c r="H14" s="118">
        <f t="shared" si="4"/>
        <v>0.1771267856237241</v>
      </c>
      <c r="I14" s="119">
        <f t="shared" si="4"/>
        <v>0.0028760617201500907</v>
      </c>
      <c r="J14" s="118">
        <f>J13/M13</f>
        <v>0.17138260541740777</v>
      </c>
      <c r="K14" s="117">
        <f>K13/M13</f>
        <v>0.0017316250084778747</v>
      </c>
      <c r="L14" s="119">
        <f>L13/M13</f>
        <v>0.017338246732734007</v>
      </c>
      <c r="M14" s="179"/>
      <c r="N14" s="186"/>
    </row>
    <row r="15" spans="1:14" ht="21" customHeight="1">
      <c r="A15" s="206">
        <f>A13+1</f>
        <v>104</v>
      </c>
      <c r="B15" s="102">
        <v>6585</v>
      </c>
      <c r="C15" s="102">
        <v>70616</v>
      </c>
      <c r="D15" s="114">
        <v>320826</v>
      </c>
      <c r="E15" s="115">
        <v>148917</v>
      </c>
      <c r="F15" s="116">
        <v>187658</v>
      </c>
      <c r="G15" s="115">
        <v>313811</v>
      </c>
      <c r="H15" s="102">
        <v>288187</v>
      </c>
      <c r="I15" s="115">
        <v>4536</v>
      </c>
      <c r="J15" s="102">
        <v>274379</v>
      </c>
      <c r="K15" s="114">
        <v>2701</v>
      </c>
      <c r="L15" s="115">
        <v>26570</v>
      </c>
      <c r="M15" s="179">
        <f>SUM(B15:L15)</f>
        <v>1644786</v>
      </c>
      <c r="N15" s="186"/>
    </row>
    <row r="16" spans="1:16" ht="21" customHeight="1" thickBot="1">
      <c r="A16" s="208"/>
      <c r="B16" s="117">
        <f>B15/$M15</f>
        <v>0.004003560341588511</v>
      </c>
      <c r="C16" s="118">
        <f>C15/$M15/2</f>
        <v>0.021466622405589542</v>
      </c>
      <c r="D16" s="117">
        <f aca="true" t="shared" si="5" ref="D16:I16">D15/$M15</f>
        <v>0.1950563781549697</v>
      </c>
      <c r="E16" s="119">
        <f t="shared" si="5"/>
        <v>0.0905388299754497</v>
      </c>
      <c r="F16" s="120">
        <f t="shared" si="5"/>
        <v>0.11409265399875729</v>
      </c>
      <c r="G16" s="119">
        <f t="shared" si="5"/>
        <v>0.19079138562706638</v>
      </c>
      <c r="H16" s="118">
        <f t="shared" si="5"/>
        <v>0.17521245925001794</v>
      </c>
      <c r="I16" s="119">
        <f t="shared" si="5"/>
        <v>0.0027578055747069833</v>
      </c>
      <c r="J16" s="118">
        <f>J15/M15</f>
        <v>0.16681744616016916</v>
      </c>
      <c r="K16" s="117">
        <f>K15/M15</f>
        <v>0.0016421589191542244</v>
      </c>
      <c r="L16" s="119">
        <f>L15/M15</f>
        <v>0.01615407718694104</v>
      </c>
      <c r="M16" s="179"/>
      <c r="N16" s="186"/>
      <c r="P16" s="121"/>
    </row>
    <row r="17" spans="1:14" ht="21" customHeight="1">
      <c r="A17" s="206">
        <f>A15+1</f>
        <v>105</v>
      </c>
      <c r="B17" s="102">
        <v>6925</v>
      </c>
      <c r="C17" s="102">
        <v>75262</v>
      </c>
      <c r="D17" s="114">
        <v>336190</v>
      </c>
      <c r="E17" s="115">
        <v>148624</v>
      </c>
      <c r="F17" s="116">
        <v>187233</v>
      </c>
      <c r="G17" s="115">
        <v>314145</v>
      </c>
      <c r="H17" s="102">
        <v>284398</v>
      </c>
      <c r="I17" s="115">
        <v>4367</v>
      </c>
      <c r="J17" s="102">
        <v>265114</v>
      </c>
      <c r="K17" s="114">
        <v>2523</v>
      </c>
      <c r="L17" s="115">
        <v>24681</v>
      </c>
      <c r="M17" s="179">
        <f>SUM(B17:L17)</f>
        <v>1649462</v>
      </c>
      <c r="N17" s="186"/>
    </row>
    <row r="18" spans="1:14" ht="21" customHeight="1" thickBot="1">
      <c r="A18" s="208"/>
      <c r="B18" s="117">
        <f>B17/$M17</f>
        <v>0.004198338609801257</v>
      </c>
      <c r="C18" s="118">
        <f>C17/$M17/2</f>
        <v>0.022814105447715678</v>
      </c>
      <c r="D18" s="117">
        <f aca="true" t="shared" si="6" ref="D18:I18">D17/$M17</f>
        <v>0.20381797216304468</v>
      </c>
      <c r="E18" s="119">
        <f t="shared" si="6"/>
        <v>0.09010453105315551</v>
      </c>
      <c r="F18" s="120">
        <f t="shared" si="6"/>
        <v>0.1135115571016489</v>
      </c>
      <c r="G18" s="119">
        <f t="shared" si="6"/>
        <v>0.1904530083142261</v>
      </c>
      <c r="H18" s="118">
        <f t="shared" si="6"/>
        <v>0.1724186431697123</v>
      </c>
      <c r="I18" s="119">
        <f t="shared" si="6"/>
        <v>0.002647529921877558</v>
      </c>
      <c r="J18" s="118">
        <f>J17/M17</f>
        <v>0.16072755844026718</v>
      </c>
      <c r="K18" s="117">
        <f>K17/M17</f>
        <v>0.0015295896480185661</v>
      </c>
      <c r="L18" s="119">
        <f>L17/M17</f>
        <v>0.01496306068281658</v>
      </c>
      <c r="M18" s="179"/>
      <c r="N18" s="186"/>
    </row>
    <row r="19" spans="1:14" ht="21" customHeight="1">
      <c r="A19" s="206">
        <f>A17+1</f>
        <v>106</v>
      </c>
      <c r="B19" s="102">
        <v>7257</v>
      </c>
      <c r="C19" s="102">
        <v>79388</v>
      </c>
      <c r="D19" s="114">
        <v>349876</v>
      </c>
      <c r="E19" s="115">
        <v>148400</v>
      </c>
      <c r="F19" s="116">
        <v>186235</v>
      </c>
      <c r="G19" s="115">
        <v>314130</v>
      </c>
      <c r="H19" s="102">
        <v>280446</v>
      </c>
      <c r="I19" s="115">
        <v>4200</v>
      </c>
      <c r="J19" s="102">
        <v>257575</v>
      </c>
      <c r="K19" s="114">
        <v>2373</v>
      </c>
      <c r="L19" s="115">
        <v>22951</v>
      </c>
      <c r="M19" s="179">
        <f>SUM(B19:L19)</f>
        <v>1652831</v>
      </c>
      <c r="N19" s="186"/>
    </row>
    <row r="20" spans="1:14" ht="21" customHeight="1" thickBot="1">
      <c r="A20" s="207"/>
      <c r="B20" s="117">
        <f>B19/$M19</f>
        <v>0.004390648529704489</v>
      </c>
      <c r="C20" s="118">
        <f>C19/$M19/2</f>
        <v>0.02401576446714758</v>
      </c>
      <c r="D20" s="117">
        <f aca="true" t="shared" si="7" ref="D20:I20">D19/$M19</f>
        <v>0.21168286412827444</v>
      </c>
      <c r="E20" s="119">
        <f t="shared" si="7"/>
        <v>0.08978534405513934</v>
      </c>
      <c r="F20" s="120">
        <f t="shared" si="7"/>
        <v>0.11267637163146141</v>
      </c>
      <c r="G20" s="119">
        <f t="shared" si="7"/>
        <v>0.19005572862561265</v>
      </c>
      <c r="H20" s="118">
        <f t="shared" si="7"/>
        <v>0.1696761495881914</v>
      </c>
      <c r="I20" s="119">
        <f t="shared" si="7"/>
        <v>0.002541094643069981</v>
      </c>
      <c r="J20" s="118">
        <f>J19/M19</f>
        <v>0.15583867921160724</v>
      </c>
      <c r="K20" s="117">
        <f>K19/M19</f>
        <v>0.0014357184733345394</v>
      </c>
      <c r="L20" s="119">
        <f>L19/M19</f>
        <v>0.013885872179309318</v>
      </c>
      <c r="M20" s="180"/>
      <c r="N20" s="187"/>
    </row>
    <row r="21" spans="1:14" ht="21" customHeight="1" thickBot="1">
      <c r="A21" s="209">
        <f>A19+1</f>
        <v>107</v>
      </c>
      <c r="B21" s="102">
        <v>7466</v>
      </c>
      <c r="C21" s="102">
        <v>83353</v>
      </c>
      <c r="D21" s="114">
        <v>362774</v>
      </c>
      <c r="E21" s="115">
        <v>148108</v>
      </c>
      <c r="F21" s="116">
        <v>185791</v>
      </c>
      <c r="G21" s="115">
        <v>314078</v>
      </c>
      <c r="H21" s="102">
        <v>274452</v>
      </c>
      <c r="I21" s="115">
        <v>4011</v>
      </c>
      <c r="J21" s="102">
        <v>249777</v>
      </c>
      <c r="K21" s="114">
        <v>2218</v>
      </c>
      <c r="L21" s="115">
        <v>21299</v>
      </c>
      <c r="M21" s="181">
        <f>SUM(B21:L21)</f>
        <v>1653327</v>
      </c>
      <c r="N21" s="182"/>
    </row>
    <row r="22" spans="1:14" ht="21" customHeight="1" thickBot="1">
      <c r="A22" s="210"/>
      <c r="B22" s="117">
        <f>B21/$M21</f>
        <v>0.004515743104661086</v>
      </c>
      <c r="C22" s="118">
        <f>C21/$M21/2</f>
        <v>0.025207657045460456</v>
      </c>
      <c r="D22" s="117">
        <f aca="true" t="shared" si="8" ref="D22:I22">D21/$M21</f>
        <v>0.21942059858697038</v>
      </c>
      <c r="E22" s="119">
        <f t="shared" si="8"/>
        <v>0.08958179476897189</v>
      </c>
      <c r="F22" s="120">
        <f t="shared" si="8"/>
        <v>0.11237401917467023</v>
      </c>
      <c r="G22" s="119">
        <f t="shared" si="8"/>
        <v>0.18996725995522967</v>
      </c>
      <c r="H22" s="118">
        <f t="shared" si="8"/>
        <v>0.1659998294348305</v>
      </c>
      <c r="I22" s="119">
        <f t="shared" si="8"/>
        <v>0.002426017357727782</v>
      </c>
      <c r="J22" s="118">
        <f>J21/M21</f>
        <v>0.15107537710325908</v>
      </c>
      <c r="K22" s="117">
        <f>K21/M21</f>
        <v>0.0013415373970182547</v>
      </c>
      <c r="L22" s="119">
        <f>L21/M21</f>
        <v>0.01288250902574022</v>
      </c>
      <c r="M22" s="181"/>
      <c r="N22" s="182"/>
    </row>
    <row r="23" spans="1:14" ht="21" customHeight="1" thickBot="1">
      <c r="A23" s="206">
        <f>A21+1</f>
        <v>108</v>
      </c>
      <c r="B23" s="102">
        <v>7687</v>
      </c>
      <c r="C23" s="102">
        <v>87515</v>
      </c>
      <c r="D23" s="114">
        <v>375943</v>
      </c>
      <c r="E23" s="115">
        <v>147769</v>
      </c>
      <c r="F23" s="116">
        <v>184529</v>
      </c>
      <c r="G23" s="115">
        <v>313846</v>
      </c>
      <c r="H23" s="102">
        <v>268853</v>
      </c>
      <c r="I23" s="115">
        <v>3852</v>
      </c>
      <c r="J23" s="102">
        <v>241668</v>
      </c>
      <c r="K23" s="114">
        <v>2088</v>
      </c>
      <c r="L23" s="115">
        <v>19660</v>
      </c>
      <c r="M23" s="179">
        <f>SUM(B23:L23)</f>
        <v>1653410</v>
      </c>
      <c r="N23" s="182"/>
    </row>
    <row r="24" spans="1:14" ht="21" customHeight="1" thickBot="1">
      <c r="A24" s="208"/>
      <c r="B24" s="117">
        <f>B23/$M23</f>
        <v>0.0046491795743342544</v>
      </c>
      <c r="C24" s="118">
        <f>C23/$M23/2</f>
        <v>0.02646500263092639</v>
      </c>
      <c r="D24" s="117">
        <f aca="true" t="shared" si="9" ref="D24:I24">D23/$M23</f>
        <v>0.2273743354642829</v>
      </c>
      <c r="E24" s="119">
        <f t="shared" si="9"/>
        <v>0.08937226701181195</v>
      </c>
      <c r="F24" s="120">
        <f t="shared" si="9"/>
        <v>0.111605107021247</v>
      </c>
      <c r="G24" s="119">
        <f t="shared" si="9"/>
        <v>0.18981740766053187</v>
      </c>
      <c r="H24" s="118">
        <f t="shared" si="9"/>
        <v>0.16260516145420675</v>
      </c>
      <c r="I24" s="119">
        <f t="shared" si="9"/>
        <v>0.0023297306778113113</v>
      </c>
      <c r="J24" s="118">
        <f>J23/M23</f>
        <v>0.1461633835527788</v>
      </c>
      <c r="K24" s="117">
        <f>K23/M23</f>
        <v>0.0012628446664771594</v>
      </c>
      <c r="L24" s="119">
        <f>L23/M23</f>
        <v>0.011890577654665207</v>
      </c>
      <c r="M24" s="179"/>
      <c r="N24" s="182"/>
    </row>
    <row r="25" spans="1:14" ht="21" customHeight="1" thickBot="1">
      <c r="A25" s="206">
        <f>A23+1</f>
        <v>109</v>
      </c>
      <c r="B25" s="102">
        <v>7906</v>
      </c>
      <c r="C25" s="102">
        <v>91130</v>
      </c>
      <c r="D25" s="114">
        <v>386641</v>
      </c>
      <c r="E25" s="115">
        <v>147297</v>
      </c>
      <c r="F25" s="116">
        <v>182996</v>
      </c>
      <c r="G25" s="115">
        <v>312924</v>
      </c>
      <c r="H25" s="102">
        <v>264851</v>
      </c>
      <c r="I25" s="115">
        <v>3686</v>
      </c>
      <c r="J25" s="102">
        <v>233792</v>
      </c>
      <c r="K25" s="114">
        <v>1954</v>
      </c>
      <c r="L25" s="115">
        <v>18256</v>
      </c>
      <c r="M25" s="179">
        <f>SUM(B25:L25)</f>
        <v>1651433</v>
      </c>
      <c r="N25" s="182"/>
    </row>
    <row r="26" spans="1:14" ht="21" customHeight="1" thickBot="1">
      <c r="A26" s="208"/>
      <c r="B26" s="117">
        <f>B25/$M25</f>
        <v>0.00478735740414537</v>
      </c>
      <c r="C26" s="118">
        <f>C25/$M25/2</f>
        <v>0.027591188985565868</v>
      </c>
      <c r="D26" s="117">
        <f aca="true" t="shared" si="10" ref="D26:I26">D25/$M25</f>
        <v>0.2341245451677422</v>
      </c>
      <c r="E26" s="119">
        <f t="shared" si="10"/>
        <v>0.0891934459345308</v>
      </c>
      <c r="F26" s="120">
        <f t="shared" si="10"/>
        <v>0.11081042948760259</v>
      </c>
      <c r="G26" s="119">
        <f t="shared" si="10"/>
        <v>0.18948634307295542</v>
      </c>
      <c r="H26" s="118">
        <f t="shared" si="10"/>
        <v>0.16037647303886987</v>
      </c>
      <c r="I26" s="119">
        <f t="shared" si="10"/>
        <v>0.0022320009349455897</v>
      </c>
      <c r="J26" s="118">
        <f>J25/M25</f>
        <v>0.14156917053250118</v>
      </c>
      <c r="K26" s="117">
        <f>K25/M25</f>
        <v>0.0011832148200986658</v>
      </c>
      <c r="L26" s="119">
        <f>L25/M25</f>
        <v>0.011054641635476583</v>
      </c>
      <c r="M26" s="179"/>
      <c r="N26" s="182"/>
    </row>
    <row r="27" spans="1:14" ht="21" customHeight="1" thickBot="1">
      <c r="A27" s="206">
        <f>A25+1</f>
        <v>110</v>
      </c>
      <c r="B27" s="102">
        <v>7877</v>
      </c>
      <c r="C27" s="102">
        <v>93419</v>
      </c>
      <c r="D27" s="114">
        <v>395971</v>
      </c>
      <c r="E27" s="115">
        <v>146027</v>
      </c>
      <c r="F27" s="116">
        <v>180742</v>
      </c>
      <c r="G27" s="115">
        <v>311483</v>
      </c>
      <c r="H27" s="102">
        <v>260731</v>
      </c>
      <c r="I27" s="115">
        <v>3507</v>
      </c>
      <c r="J27" s="102">
        <v>225445</v>
      </c>
      <c r="K27" s="114">
        <v>1826</v>
      </c>
      <c r="L27" s="115">
        <v>16793</v>
      </c>
      <c r="M27" s="179">
        <f>SUM(B27:L27)</f>
        <v>1643821</v>
      </c>
      <c r="N27" s="182"/>
    </row>
    <row r="28" spans="1:14" ht="21" customHeight="1" thickBot="1">
      <c r="A28" s="208"/>
      <c r="B28" s="117">
        <f>B27/$M27</f>
        <v>0.004791884274504341</v>
      </c>
      <c r="C28" s="118">
        <f>C27/$M27/2</f>
        <v>0.02841519849180659</v>
      </c>
      <c r="D28" s="117">
        <f aca="true" t="shared" si="11" ref="D28:I28">D27/$M27</f>
        <v>0.24088450019801427</v>
      </c>
      <c r="E28" s="119">
        <f t="shared" si="11"/>
        <v>0.0888338815479301</v>
      </c>
      <c r="F28" s="120">
        <f t="shared" si="11"/>
        <v>0.1099523609930765</v>
      </c>
      <c r="G28" s="119">
        <f t="shared" si="11"/>
        <v>0.18948717652347793</v>
      </c>
      <c r="H28" s="118">
        <f t="shared" si="11"/>
        <v>0.15861276866520138</v>
      </c>
      <c r="I28" s="119">
        <f t="shared" si="11"/>
        <v>0.002133443969872632</v>
      </c>
      <c r="J28" s="118">
        <f>J27/M27</f>
        <v>0.13714692779809967</v>
      </c>
      <c r="K28" s="117">
        <f>K27/M27</f>
        <v>0.0011108265437660184</v>
      </c>
      <c r="L28" s="119">
        <f>L27/M27</f>
        <v>0.010215832502444</v>
      </c>
      <c r="M28" s="179"/>
      <c r="N28" s="182"/>
    </row>
    <row r="29" spans="1:14" ht="21" customHeight="1" thickBot="1">
      <c r="A29" s="206">
        <f>A27+1</f>
        <v>111</v>
      </c>
      <c r="B29" s="102"/>
      <c r="C29" s="102"/>
      <c r="D29" s="114"/>
      <c r="E29" s="115"/>
      <c r="F29" s="116"/>
      <c r="G29" s="115"/>
      <c r="H29" s="102"/>
      <c r="I29" s="115"/>
      <c r="J29" s="102"/>
      <c r="K29" s="114"/>
      <c r="L29" s="115"/>
      <c r="M29" s="179">
        <f>SUM(B29:L29)</f>
        <v>0</v>
      </c>
      <c r="N29" s="182"/>
    </row>
    <row r="30" spans="1:14" ht="21" customHeight="1" thickBot="1">
      <c r="A30" s="208"/>
      <c r="B30" s="117" t="e">
        <f>B29/$M29</f>
        <v>#DIV/0!</v>
      </c>
      <c r="C30" s="118" t="e">
        <f>C29/$M29/2</f>
        <v>#DIV/0!</v>
      </c>
      <c r="D30" s="117" t="e">
        <f aca="true" t="shared" si="12" ref="D30:I30">D29/$M29</f>
        <v>#DIV/0!</v>
      </c>
      <c r="E30" s="119" t="e">
        <f t="shared" si="12"/>
        <v>#DIV/0!</v>
      </c>
      <c r="F30" s="120" t="e">
        <f t="shared" si="12"/>
        <v>#DIV/0!</v>
      </c>
      <c r="G30" s="119" t="e">
        <f t="shared" si="12"/>
        <v>#DIV/0!</v>
      </c>
      <c r="H30" s="118" t="e">
        <f t="shared" si="12"/>
        <v>#DIV/0!</v>
      </c>
      <c r="I30" s="119" t="e">
        <f t="shared" si="12"/>
        <v>#DIV/0!</v>
      </c>
      <c r="J30" s="118" t="e">
        <f>J29/M29</f>
        <v>#DIV/0!</v>
      </c>
      <c r="K30" s="117" t="e">
        <f>K29/M29</f>
        <v>#DIV/0!</v>
      </c>
      <c r="L30" s="119" t="e">
        <f>L29/M29</f>
        <v>#DIV/0!</v>
      </c>
      <c r="M30" s="179"/>
      <c r="N30" s="182"/>
    </row>
    <row r="31" spans="1:14" ht="21" customHeight="1" thickBot="1">
      <c r="A31" s="206">
        <f>A29+1</f>
        <v>112</v>
      </c>
      <c r="B31" s="102"/>
      <c r="C31" s="102"/>
      <c r="D31" s="114"/>
      <c r="E31" s="115"/>
      <c r="F31" s="116"/>
      <c r="G31" s="115"/>
      <c r="H31" s="102"/>
      <c r="I31" s="115"/>
      <c r="J31" s="102"/>
      <c r="K31" s="114"/>
      <c r="L31" s="115"/>
      <c r="M31" s="179">
        <f>SUM(B31:L31)</f>
        <v>0</v>
      </c>
      <c r="N31" s="182"/>
    </row>
    <row r="32" spans="1:14" ht="21" customHeight="1" thickBot="1">
      <c r="A32" s="208"/>
      <c r="B32" s="117" t="e">
        <f>B31/$M31</f>
        <v>#DIV/0!</v>
      </c>
      <c r="C32" s="118" t="e">
        <f>C31/$M31/2</f>
        <v>#DIV/0!</v>
      </c>
      <c r="D32" s="117" t="e">
        <f aca="true" t="shared" si="13" ref="D32:I32">D31/$M31</f>
        <v>#DIV/0!</v>
      </c>
      <c r="E32" s="119" t="e">
        <f t="shared" si="13"/>
        <v>#DIV/0!</v>
      </c>
      <c r="F32" s="120" t="e">
        <f t="shared" si="13"/>
        <v>#DIV/0!</v>
      </c>
      <c r="G32" s="119" t="e">
        <f t="shared" si="13"/>
        <v>#DIV/0!</v>
      </c>
      <c r="H32" s="118" t="e">
        <f t="shared" si="13"/>
        <v>#DIV/0!</v>
      </c>
      <c r="I32" s="119" t="e">
        <f t="shared" si="13"/>
        <v>#DIV/0!</v>
      </c>
      <c r="J32" s="118" t="e">
        <f>J31/M31</f>
        <v>#DIV/0!</v>
      </c>
      <c r="K32" s="117" t="e">
        <f>K31/M31</f>
        <v>#DIV/0!</v>
      </c>
      <c r="L32" s="119" t="e">
        <f>L31/M31</f>
        <v>#DIV/0!</v>
      </c>
      <c r="M32" s="179"/>
      <c r="N32" s="182"/>
    </row>
    <row r="33" spans="1:14" ht="21" customHeight="1" thickBot="1">
      <c r="A33" s="206">
        <f>A31+1</f>
        <v>113</v>
      </c>
      <c r="B33" s="102"/>
      <c r="C33" s="102"/>
      <c r="D33" s="114"/>
      <c r="E33" s="115"/>
      <c r="F33" s="116"/>
      <c r="G33" s="115"/>
      <c r="H33" s="102"/>
      <c r="I33" s="115"/>
      <c r="J33" s="102"/>
      <c r="K33" s="114"/>
      <c r="L33" s="115"/>
      <c r="M33" s="179">
        <f>SUM(B33:L33)</f>
        <v>0</v>
      </c>
      <c r="N33" s="182"/>
    </row>
    <row r="34" spans="1:14" ht="21" customHeight="1" thickBot="1">
      <c r="A34" s="208"/>
      <c r="B34" s="117" t="e">
        <f>B33/$M33</f>
        <v>#DIV/0!</v>
      </c>
      <c r="C34" s="118" t="e">
        <f>C33/$M33/2</f>
        <v>#DIV/0!</v>
      </c>
      <c r="D34" s="117" t="e">
        <f aca="true" t="shared" si="14" ref="D34:I34">D33/$M33</f>
        <v>#DIV/0!</v>
      </c>
      <c r="E34" s="119" t="e">
        <f t="shared" si="14"/>
        <v>#DIV/0!</v>
      </c>
      <c r="F34" s="120" t="e">
        <f t="shared" si="14"/>
        <v>#DIV/0!</v>
      </c>
      <c r="G34" s="119" t="e">
        <f t="shared" si="14"/>
        <v>#DIV/0!</v>
      </c>
      <c r="H34" s="118" t="e">
        <f t="shared" si="14"/>
        <v>#DIV/0!</v>
      </c>
      <c r="I34" s="119" t="e">
        <f t="shared" si="14"/>
        <v>#DIV/0!</v>
      </c>
      <c r="J34" s="118" t="e">
        <f>J33/M33</f>
        <v>#DIV/0!</v>
      </c>
      <c r="K34" s="117" t="e">
        <f>K33/M33</f>
        <v>#DIV/0!</v>
      </c>
      <c r="L34" s="119" t="e">
        <f>L33/M33</f>
        <v>#DIV/0!</v>
      </c>
      <c r="M34" s="179"/>
      <c r="N34" s="182"/>
    </row>
    <row r="35" spans="1:14" ht="21" customHeight="1" thickBot="1">
      <c r="A35" s="206">
        <f>A33+1</f>
        <v>114</v>
      </c>
      <c r="B35" s="102"/>
      <c r="C35" s="102"/>
      <c r="D35" s="114"/>
      <c r="E35" s="115"/>
      <c r="F35" s="116"/>
      <c r="G35" s="115"/>
      <c r="H35" s="102"/>
      <c r="I35" s="115"/>
      <c r="J35" s="102"/>
      <c r="K35" s="114"/>
      <c r="L35" s="115"/>
      <c r="M35" s="179">
        <f>SUM(B35:L35)</f>
        <v>0</v>
      </c>
      <c r="N35" s="182"/>
    </row>
    <row r="36" spans="1:14" ht="21" customHeight="1" thickBot="1">
      <c r="A36" s="207"/>
      <c r="B36" s="117" t="e">
        <f>B35/$M35</f>
        <v>#DIV/0!</v>
      </c>
      <c r="C36" s="118" t="e">
        <f>C35/$M35/2</f>
        <v>#DIV/0!</v>
      </c>
      <c r="D36" s="117" t="e">
        <f aca="true" t="shared" si="15" ref="D36:I36">D35/$M35</f>
        <v>#DIV/0!</v>
      </c>
      <c r="E36" s="119" t="e">
        <f t="shared" si="15"/>
        <v>#DIV/0!</v>
      </c>
      <c r="F36" s="120" t="e">
        <f t="shared" si="15"/>
        <v>#DIV/0!</v>
      </c>
      <c r="G36" s="119" t="e">
        <f t="shared" si="15"/>
        <v>#DIV/0!</v>
      </c>
      <c r="H36" s="118" t="e">
        <f t="shared" si="15"/>
        <v>#DIV/0!</v>
      </c>
      <c r="I36" s="119" t="e">
        <f t="shared" si="15"/>
        <v>#DIV/0!</v>
      </c>
      <c r="J36" s="118" t="e">
        <f>J35/M35</f>
        <v>#DIV/0!</v>
      </c>
      <c r="K36" s="117" t="e">
        <f>K35/M35</f>
        <v>#DIV/0!</v>
      </c>
      <c r="L36" s="119" t="e">
        <f>L35/M35</f>
        <v>#DIV/0!</v>
      </c>
      <c r="M36" s="180"/>
      <c r="N36" s="183"/>
    </row>
    <row r="37" spans="1:14" ht="21" customHeight="1" thickBot="1">
      <c r="A37" s="209">
        <f>A35+1</f>
        <v>115</v>
      </c>
      <c r="B37" s="102"/>
      <c r="C37" s="102"/>
      <c r="D37" s="114"/>
      <c r="E37" s="115"/>
      <c r="F37" s="116"/>
      <c r="G37" s="115"/>
      <c r="H37" s="102"/>
      <c r="I37" s="115"/>
      <c r="J37" s="102"/>
      <c r="K37" s="114"/>
      <c r="L37" s="115"/>
      <c r="M37" s="181">
        <f>SUM(B37:L37)</f>
        <v>0</v>
      </c>
      <c r="N37" s="182"/>
    </row>
    <row r="38" spans="1:14" ht="21" customHeight="1" thickBot="1">
      <c r="A38" s="210"/>
      <c r="B38" s="117" t="e">
        <f>B37/$M37</f>
        <v>#DIV/0!</v>
      </c>
      <c r="C38" s="118" t="e">
        <f>C37/$M37/2</f>
        <v>#DIV/0!</v>
      </c>
      <c r="D38" s="117" t="e">
        <f aca="true" t="shared" si="16" ref="D38:I38">D37/$M37</f>
        <v>#DIV/0!</v>
      </c>
      <c r="E38" s="119" t="e">
        <f t="shared" si="16"/>
        <v>#DIV/0!</v>
      </c>
      <c r="F38" s="120" t="e">
        <f t="shared" si="16"/>
        <v>#DIV/0!</v>
      </c>
      <c r="G38" s="119" t="e">
        <f t="shared" si="16"/>
        <v>#DIV/0!</v>
      </c>
      <c r="H38" s="118" t="e">
        <f t="shared" si="16"/>
        <v>#DIV/0!</v>
      </c>
      <c r="I38" s="119" t="e">
        <f t="shared" si="16"/>
        <v>#DIV/0!</v>
      </c>
      <c r="J38" s="118" t="e">
        <f>J37/M37</f>
        <v>#DIV/0!</v>
      </c>
      <c r="K38" s="117" t="e">
        <f>K37/M37</f>
        <v>#DIV/0!</v>
      </c>
      <c r="L38" s="119" t="e">
        <f>L37/M37</f>
        <v>#DIV/0!</v>
      </c>
      <c r="M38" s="181"/>
      <c r="N38" s="182"/>
    </row>
    <row r="39" spans="1:14" ht="21" customHeight="1" thickBot="1">
      <c r="A39" s="206">
        <f>A37+1</f>
        <v>116</v>
      </c>
      <c r="B39" s="102"/>
      <c r="C39" s="102"/>
      <c r="D39" s="114"/>
      <c r="E39" s="115"/>
      <c r="F39" s="116"/>
      <c r="G39" s="115"/>
      <c r="H39" s="102"/>
      <c r="I39" s="115"/>
      <c r="J39" s="102"/>
      <c r="K39" s="114"/>
      <c r="L39" s="115"/>
      <c r="M39" s="179">
        <f>SUM(B39:L39)</f>
        <v>0</v>
      </c>
      <c r="N39" s="182"/>
    </row>
    <row r="40" spans="1:14" ht="21" customHeight="1" thickBot="1">
      <c r="A40" s="208"/>
      <c r="B40" s="117" t="e">
        <f>B39/$M39</f>
        <v>#DIV/0!</v>
      </c>
      <c r="C40" s="118" t="e">
        <f>C39/$M39/2</f>
        <v>#DIV/0!</v>
      </c>
      <c r="D40" s="117" t="e">
        <f aca="true" t="shared" si="17" ref="D40:I40">D39/$M39</f>
        <v>#DIV/0!</v>
      </c>
      <c r="E40" s="119" t="e">
        <f t="shared" si="17"/>
        <v>#DIV/0!</v>
      </c>
      <c r="F40" s="120" t="e">
        <f t="shared" si="17"/>
        <v>#DIV/0!</v>
      </c>
      <c r="G40" s="119" t="e">
        <f t="shared" si="17"/>
        <v>#DIV/0!</v>
      </c>
      <c r="H40" s="118" t="e">
        <f t="shared" si="17"/>
        <v>#DIV/0!</v>
      </c>
      <c r="I40" s="119" t="e">
        <f t="shared" si="17"/>
        <v>#DIV/0!</v>
      </c>
      <c r="J40" s="118" t="e">
        <f>J39/M39</f>
        <v>#DIV/0!</v>
      </c>
      <c r="K40" s="117" t="e">
        <f>K39/M39</f>
        <v>#DIV/0!</v>
      </c>
      <c r="L40" s="119" t="e">
        <f>L39/M39</f>
        <v>#DIV/0!</v>
      </c>
      <c r="M40" s="179"/>
      <c r="N40" s="182"/>
    </row>
    <row r="41" spans="1:14" ht="21" customHeight="1" thickBot="1">
      <c r="A41" s="206">
        <f>A39+1</f>
        <v>117</v>
      </c>
      <c r="B41" s="102"/>
      <c r="C41" s="102"/>
      <c r="D41" s="114"/>
      <c r="E41" s="115"/>
      <c r="F41" s="116"/>
      <c r="G41" s="115"/>
      <c r="H41" s="102"/>
      <c r="I41" s="115"/>
      <c r="J41" s="102"/>
      <c r="K41" s="114"/>
      <c r="L41" s="115"/>
      <c r="M41" s="179">
        <f>SUM(B41:L41)</f>
        <v>0</v>
      </c>
      <c r="N41" s="182"/>
    </row>
    <row r="42" spans="1:14" ht="21" customHeight="1" thickBot="1">
      <c r="A42" s="208"/>
      <c r="B42" s="117" t="e">
        <f>B41/$M41</f>
        <v>#DIV/0!</v>
      </c>
      <c r="C42" s="118" t="e">
        <f>C41/$M41/2</f>
        <v>#DIV/0!</v>
      </c>
      <c r="D42" s="117" t="e">
        <f aca="true" t="shared" si="18" ref="D42:I42">D41/$M41</f>
        <v>#DIV/0!</v>
      </c>
      <c r="E42" s="119" t="e">
        <f t="shared" si="18"/>
        <v>#DIV/0!</v>
      </c>
      <c r="F42" s="120" t="e">
        <f t="shared" si="18"/>
        <v>#DIV/0!</v>
      </c>
      <c r="G42" s="119" t="e">
        <f t="shared" si="18"/>
        <v>#DIV/0!</v>
      </c>
      <c r="H42" s="118" t="e">
        <f t="shared" si="18"/>
        <v>#DIV/0!</v>
      </c>
      <c r="I42" s="119" t="e">
        <f t="shared" si="18"/>
        <v>#DIV/0!</v>
      </c>
      <c r="J42" s="118" t="e">
        <f>J41/M41</f>
        <v>#DIV/0!</v>
      </c>
      <c r="K42" s="117" t="e">
        <f>K41/M41</f>
        <v>#DIV/0!</v>
      </c>
      <c r="L42" s="119" t="e">
        <f>L41/M41</f>
        <v>#DIV/0!</v>
      </c>
      <c r="M42" s="179"/>
      <c r="N42" s="182"/>
    </row>
    <row r="43" spans="1:14" ht="21" customHeight="1" thickBot="1">
      <c r="A43" s="206">
        <f>A41+1</f>
        <v>118</v>
      </c>
      <c r="B43" s="102"/>
      <c r="C43" s="102"/>
      <c r="D43" s="114"/>
      <c r="E43" s="115"/>
      <c r="F43" s="116"/>
      <c r="G43" s="115"/>
      <c r="H43" s="102"/>
      <c r="I43" s="115"/>
      <c r="J43" s="102"/>
      <c r="K43" s="114"/>
      <c r="L43" s="115"/>
      <c r="M43" s="179">
        <f>SUM(B43:L43)</f>
        <v>0</v>
      </c>
      <c r="N43" s="182"/>
    </row>
    <row r="44" spans="1:14" ht="21" customHeight="1" thickBot="1">
      <c r="A44" s="208"/>
      <c r="B44" s="117" t="e">
        <f>B43/$M43</f>
        <v>#DIV/0!</v>
      </c>
      <c r="C44" s="118" t="e">
        <f>C43/$M43/2</f>
        <v>#DIV/0!</v>
      </c>
      <c r="D44" s="117" t="e">
        <f aca="true" t="shared" si="19" ref="D44:I44">D43/$M43</f>
        <v>#DIV/0!</v>
      </c>
      <c r="E44" s="119" t="e">
        <f t="shared" si="19"/>
        <v>#DIV/0!</v>
      </c>
      <c r="F44" s="120" t="e">
        <f t="shared" si="19"/>
        <v>#DIV/0!</v>
      </c>
      <c r="G44" s="119" t="e">
        <f t="shared" si="19"/>
        <v>#DIV/0!</v>
      </c>
      <c r="H44" s="118" t="e">
        <f t="shared" si="19"/>
        <v>#DIV/0!</v>
      </c>
      <c r="I44" s="119" t="e">
        <f t="shared" si="19"/>
        <v>#DIV/0!</v>
      </c>
      <c r="J44" s="118" t="e">
        <f>J43/M43</f>
        <v>#DIV/0!</v>
      </c>
      <c r="K44" s="117" t="e">
        <f>K43/M43</f>
        <v>#DIV/0!</v>
      </c>
      <c r="L44" s="119" t="e">
        <f>L43/M43</f>
        <v>#DIV/0!</v>
      </c>
      <c r="M44" s="179"/>
      <c r="N44" s="182"/>
    </row>
    <row r="45" spans="1:14" ht="21" customHeight="1" thickBot="1">
      <c r="A45" s="206">
        <f>A43+1</f>
        <v>119</v>
      </c>
      <c r="B45" s="102"/>
      <c r="C45" s="102"/>
      <c r="D45" s="114"/>
      <c r="E45" s="115"/>
      <c r="F45" s="116"/>
      <c r="G45" s="115"/>
      <c r="H45" s="102"/>
      <c r="I45" s="115"/>
      <c r="J45" s="102"/>
      <c r="K45" s="114"/>
      <c r="L45" s="115"/>
      <c r="M45" s="179">
        <f>SUM(B45:L45)</f>
        <v>0</v>
      </c>
      <c r="N45" s="182"/>
    </row>
    <row r="46" spans="1:14" ht="21" customHeight="1" thickBot="1">
      <c r="A46" s="208"/>
      <c r="B46" s="117" t="e">
        <f>B45/$M45</f>
        <v>#DIV/0!</v>
      </c>
      <c r="C46" s="118" t="e">
        <f>C45/$M45/2</f>
        <v>#DIV/0!</v>
      </c>
      <c r="D46" s="117" t="e">
        <f aca="true" t="shared" si="20" ref="D46:I46">D45/$M45</f>
        <v>#DIV/0!</v>
      </c>
      <c r="E46" s="119" t="e">
        <f t="shared" si="20"/>
        <v>#DIV/0!</v>
      </c>
      <c r="F46" s="120" t="e">
        <f t="shared" si="20"/>
        <v>#DIV/0!</v>
      </c>
      <c r="G46" s="119" t="e">
        <f t="shared" si="20"/>
        <v>#DIV/0!</v>
      </c>
      <c r="H46" s="118" t="e">
        <f t="shared" si="20"/>
        <v>#DIV/0!</v>
      </c>
      <c r="I46" s="119" t="e">
        <f t="shared" si="20"/>
        <v>#DIV/0!</v>
      </c>
      <c r="J46" s="118" t="e">
        <f>J45/M45</f>
        <v>#DIV/0!</v>
      </c>
      <c r="K46" s="117" t="e">
        <f>K45/M45</f>
        <v>#DIV/0!</v>
      </c>
      <c r="L46" s="119" t="e">
        <f>L45/M45</f>
        <v>#DIV/0!</v>
      </c>
      <c r="M46" s="179"/>
      <c r="N46" s="182"/>
    </row>
    <row r="47" spans="1:14" ht="21" customHeight="1" thickBot="1">
      <c r="A47" s="206">
        <f>A45+1</f>
        <v>120</v>
      </c>
      <c r="B47" s="102"/>
      <c r="C47" s="102"/>
      <c r="D47" s="114"/>
      <c r="E47" s="115"/>
      <c r="F47" s="116"/>
      <c r="G47" s="115"/>
      <c r="H47" s="102"/>
      <c r="I47" s="115"/>
      <c r="J47" s="102"/>
      <c r="K47" s="114"/>
      <c r="L47" s="115"/>
      <c r="M47" s="179">
        <f>SUM(B47:L47)</f>
        <v>0</v>
      </c>
      <c r="N47" s="182"/>
    </row>
    <row r="48" spans="1:14" ht="21" customHeight="1" thickBot="1">
      <c r="A48" s="208"/>
      <c r="B48" s="117" t="e">
        <f>B47/$M47</f>
        <v>#DIV/0!</v>
      </c>
      <c r="C48" s="118" t="e">
        <f>C47/$M47/2</f>
        <v>#DIV/0!</v>
      </c>
      <c r="D48" s="117" t="e">
        <f aca="true" t="shared" si="21" ref="D48:I48">D47/$M47</f>
        <v>#DIV/0!</v>
      </c>
      <c r="E48" s="119" t="e">
        <f t="shared" si="21"/>
        <v>#DIV/0!</v>
      </c>
      <c r="F48" s="120" t="e">
        <f t="shared" si="21"/>
        <v>#DIV/0!</v>
      </c>
      <c r="G48" s="119" t="e">
        <f t="shared" si="21"/>
        <v>#DIV/0!</v>
      </c>
      <c r="H48" s="118" t="e">
        <f t="shared" si="21"/>
        <v>#DIV/0!</v>
      </c>
      <c r="I48" s="119" t="e">
        <f t="shared" si="21"/>
        <v>#DIV/0!</v>
      </c>
      <c r="J48" s="118" t="e">
        <f>J47/M47</f>
        <v>#DIV/0!</v>
      </c>
      <c r="K48" s="117" t="e">
        <f>K47/M47</f>
        <v>#DIV/0!</v>
      </c>
      <c r="L48" s="119" t="e">
        <f>L47/M47</f>
        <v>#DIV/0!</v>
      </c>
      <c r="M48" s="179"/>
      <c r="N48" s="182"/>
    </row>
    <row r="49" spans="1:14" ht="21" customHeight="1" thickBot="1">
      <c r="A49" s="206">
        <f>A47+1</f>
        <v>121</v>
      </c>
      <c r="B49" s="102"/>
      <c r="C49" s="102"/>
      <c r="D49" s="114"/>
      <c r="E49" s="115"/>
      <c r="F49" s="116"/>
      <c r="G49" s="115"/>
      <c r="H49" s="102"/>
      <c r="I49" s="115"/>
      <c r="J49" s="102"/>
      <c r="K49" s="114"/>
      <c r="L49" s="115"/>
      <c r="M49" s="179">
        <f>SUM(B49:L49)</f>
        <v>0</v>
      </c>
      <c r="N49" s="182"/>
    </row>
    <row r="50" spans="1:14" ht="21" customHeight="1" thickBot="1">
      <c r="A50" s="208"/>
      <c r="B50" s="118" t="e">
        <f>C49/$M49/2</f>
        <v>#DIV/0!</v>
      </c>
      <c r="C50" s="118" t="e">
        <f>C49/$M49/2</f>
        <v>#DIV/0!</v>
      </c>
      <c r="D50" s="117" t="e">
        <f aca="true" t="shared" si="22" ref="D50:I50">D49/$M49</f>
        <v>#DIV/0!</v>
      </c>
      <c r="E50" s="119" t="e">
        <f t="shared" si="22"/>
        <v>#DIV/0!</v>
      </c>
      <c r="F50" s="120" t="e">
        <f t="shared" si="22"/>
        <v>#DIV/0!</v>
      </c>
      <c r="G50" s="119" t="e">
        <f t="shared" si="22"/>
        <v>#DIV/0!</v>
      </c>
      <c r="H50" s="118" t="e">
        <f t="shared" si="22"/>
        <v>#DIV/0!</v>
      </c>
      <c r="I50" s="119" t="e">
        <f t="shared" si="22"/>
        <v>#DIV/0!</v>
      </c>
      <c r="J50" s="118" t="e">
        <f>J49/M49</f>
        <v>#DIV/0!</v>
      </c>
      <c r="K50" s="117" t="e">
        <f>K49/M49</f>
        <v>#DIV/0!</v>
      </c>
      <c r="L50" s="119" t="e">
        <f>L49/M49</f>
        <v>#DIV/0!</v>
      </c>
      <c r="M50" s="179"/>
      <c r="N50" s="182"/>
    </row>
    <row r="51" spans="1:14" ht="21" customHeight="1" thickBot="1">
      <c r="A51" s="206">
        <f>A49+1</f>
        <v>122</v>
      </c>
      <c r="B51" s="102"/>
      <c r="C51" s="102"/>
      <c r="D51" s="114"/>
      <c r="E51" s="115"/>
      <c r="F51" s="116"/>
      <c r="G51" s="115"/>
      <c r="H51" s="102"/>
      <c r="I51" s="115"/>
      <c r="J51" s="102"/>
      <c r="K51" s="114"/>
      <c r="L51" s="115"/>
      <c r="M51" s="179">
        <f>SUM(B51:L51)</f>
        <v>0</v>
      </c>
      <c r="N51" s="182"/>
    </row>
    <row r="52" spans="1:14" ht="21" customHeight="1" thickBot="1">
      <c r="A52" s="207"/>
      <c r="B52" s="117" t="e">
        <f>B51/$M51</f>
        <v>#DIV/0!</v>
      </c>
      <c r="C52" s="118" t="e">
        <f>C51/$M51/2</f>
        <v>#DIV/0!</v>
      </c>
      <c r="D52" s="117" t="e">
        <f aca="true" t="shared" si="23" ref="D52:I52">D51/$M51</f>
        <v>#DIV/0!</v>
      </c>
      <c r="E52" s="119" t="e">
        <f t="shared" si="23"/>
        <v>#DIV/0!</v>
      </c>
      <c r="F52" s="120" t="e">
        <f t="shared" si="23"/>
        <v>#DIV/0!</v>
      </c>
      <c r="G52" s="119" t="e">
        <f t="shared" si="23"/>
        <v>#DIV/0!</v>
      </c>
      <c r="H52" s="118" t="e">
        <f t="shared" si="23"/>
        <v>#DIV/0!</v>
      </c>
      <c r="I52" s="119" t="e">
        <f t="shared" si="23"/>
        <v>#DIV/0!</v>
      </c>
      <c r="J52" s="118" t="e">
        <f>J51/M51</f>
        <v>#DIV/0!</v>
      </c>
      <c r="K52" s="117" t="e">
        <f>K51/M51</f>
        <v>#DIV/0!</v>
      </c>
      <c r="L52" s="119" t="e">
        <f>L51/M51</f>
        <v>#DIV/0!</v>
      </c>
      <c r="M52" s="180"/>
      <c r="N52" s="183"/>
    </row>
    <row r="53" spans="1:14" ht="21" customHeight="1" thickBot="1">
      <c r="A53" s="209">
        <f>A51+1</f>
        <v>123</v>
      </c>
      <c r="B53" s="102"/>
      <c r="C53" s="102"/>
      <c r="D53" s="114"/>
      <c r="E53" s="115"/>
      <c r="F53" s="116"/>
      <c r="G53" s="115"/>
      <c r="H53" s="102"/>
      <c r="I53" s="115"/>
      <c r="J53" s="102"/>
      <c r="K53" s="114"/>
      <c r="L53" s="115"/>
      <c r="M53" s="181">
        <f>SUM(B53:L53)</f>
        <v>0</v>
      </c>
      <c r="N53" s="182"/>
    </row>
    <row r="54" spans="1:14" ht="21" customHeight="1" thickBot="1">
      <c r="A54" s="210"/>
      <c r="B54" s="117" t="e">
        <f>B53/$M53</f>
        <v>#DIV/0!</v>
      </c>
      <c r="C54" s="118" t="e">
        <f>C53/$M53/2</f>
        <v>#DIV/0!</v>
      </c>
      <c r="D54" s="117" t="e">
        <f aca="true" t="shared" si="24" ref="D54:I54">D53/$M53</f>
        <v>#DIV/0!</v>
      </c>
      <c r="E54" s="119" t="e">
        <f t="shared" si="24"/>
        <v>#DIV/0!</v>
      </c>
      <c r="F54" s="120" t="e">
        <f t="shared" si="24"/>
        <v>#DIV/0!</v>
      </c>
      <c r="G54" s="119" t="e">
        <f t="shared" si="24"/>
        <v>#DIV/0!</v>
      </c>
      <c r="H54" s="118" t="e">
        <f t="shared" si="24"/>
        <v>#DIV/0!</v>
      </c>
      <c r="I54" s="119" t="e">
        <f t="shared" si="24"/>
        <v>#DIV/0!</v>
      </c>
      <c r="J54" s="118" t="e">
        <f>J53/M53</f>
        <v>#DIV/0!</v>
      </c>
      <c r="K54" s="117" t="e">
        <f>K53/M53</f>
        <v>#DIV/0!</v>
      </c>
      <c r="L54" s="119" t="e">
        <f>L53/M53</f>
        <v>#DIV/0!</v>
      </c>
      <c r="M54" s="181"/>
      <c r="N54" s="182"/>
    </row>
    <row r="55" spans="1:14" ht="21" customHeight="1" thickBot="1">
      <c r="A55" s="206">
        <f>A53+1</f>
        <v>124</v>
      </c>
      <c r="B55" s="102"/>
      <c r="C55" s="102"/>
      <c r="D55" s="114"/>
      <c r="E55" s="115"/>
      <c r="F55" s="116"/>
      <c r="G55" s="115"/>
      <c r="H55" s="102"/>
      <c r="I55" s="115"/>
      <c r="J55" s="102"/>
      <c r="K55" s="114"/>
      <c r="L55" s="115"/>
      <c r="M55" s="179">
        <f>SUM(B55:L55)</f>
        <v>0</v>
      </c>
      <c r="N55" s="182"/>
    </row>
    <row r="56" spans="1:14" ht="21" customHeight="1" thickBot="1">
      <c r="A56" s="208"/>
      <c r="B56" s="117" t="e">
        <f>B55/$M55</f>
        <v>#DIV/0!</v>
      </c>
      <c r="C56" s="118" t="e">
        <f>C55/$M55/2</f>
        <v>#DIV/0!</v>
      </c>
      <c r="D56" s="117" t="e">
        <f aca="true" t="shared" si="25" ref="D56:I56">D55/$M55</f>
        <v>#DIV/0!</v>
      </c>
      <c r="E56" s="119" t="e">
        <f t="shared" si="25"/>
        <v>#DIV/0!</v>
      </c>
      <c r="F56" s="120" t="e">
        <f t="shared" si="25"/>
        <v>#DIV/0!</v>
      </c>
      <c r="G56" s="119" t="e">
        <f t="shared" si="25"/>
        <v>#DIV/0!</v>
      </c>
      <c r="H56" s="118" t="e">
        <f t="shared" si="25"/>
        <v>#DIV/0!</v>
      </c>
      <c r="I56" s="119" t="e">
        <f t="shared" si="25"/>
        <v>#DIV/0!</v>
      </c>
      <c r="J56" s="118" t="e">
        <f>J55/M55</f>
        <v>#DIV/0!</v>
      </c>
      <c r="K56" s="117" t="e">
        <f>K55/M55</f>
        <v>#DIV/0!</v>
      </c>
      <c r="L56" s="119" t="e">
        <f>L55/M55</f>
        <v>#DIV/0!</v>
      </c>
      <c r="M56" s="179"/>
      <c r="N56" s="182"/>
    </row>
    <row r="57" spans="1:14" ht="21" customHeight="1" thickBot="1">
      <c r="A57" s="206">
        <f>A55+1</f>
        <v>125</v>
      </c>
      <c r="B57" s="102"/>
      <c r="C57" s="102"/>
      <c r="D57" s="114"/>
      <c r="E57" s="115"/>
      <c r="F57" s="116"/>
      <c r="G57" s="115"/>
      <c r="H57" s="102"/>
      <c r="I57" s="115"/>
      <c r="J57" s="102"/>
      <c r="K57" s="114"/>
      <c r="L57" s="115"/>
      <c r="M57" s="179">
        <f>SUM(B57:L57)</f>
        <v>0</v>
      </c>
      <c r="N57" s="182"/>
    </row>
    <row r="58" spans="1:14" ht="21" customHeight="1" thickBot="1">
      <c r="A58" s="208"/>
      <c r="B58" s="117" t="e">
        <f>B57/$M57</f>
        <v>#DIV/0!</v>
      </c>
      <c r="C58" s="118" t="e">
        <f>C57/$M57/2</f>
        <v>#DIV/0!</v>
      </c>
      <c r="D58" s="117" t="e">
        <f aca="true" t="shared" si="26" ref="D58:I58">D57/$M57</f>
        <v>#DIV/0!</v>
      </c>
      <c r="E58" s="119" t="e">
        <f t="shared" si="26"/>
        <v>#DIV/0!</v>
      </c>
      <c r="F58" s="120" t="e">
        <f t="shared" si="26"/>
        <v>#DIV/0!</v>
      </c>
      <c r="G58" s="119" t="e">
        <f t="shared" si="26"/>
        <v>#DIV/0!</v>
      </c>
      <c r="H58" s="118" t="e">
        <f t="shared" si="26"/>
        <v>#DIV/0!</v>
      </c>
      <c r="I58" s="119" t="e">
        <f t="shared" si="26"/>
        <v>#DIV/0!</v>
      </c>
      <c r="J58" s="118" t="e">
        <f>J57/M57</f>
        <v>#DIV/0!</v>
      </c>
      <c r="K58" s="117" t="e">
        <f>K57/M57</f>
        <v>#DIV/0!</v>
      </c>
      <c r="L58" s="119" t="e">
        <f>L57/M57</f>
        <v>#DIV/0!</v>
      </c>
      <c r="M58" s="179"/>
      <c r="N58" s="182"/>
    </row>
    <row r="59" spans="1:14" ht="21" customHeight="1" thickBot="1">
      <c r="A59" s="206">
        <f>A57+1</f>
        <v>126</v>
      </c>
      <c r="B59" s="102"/>
      <c r="C59" s="102"/>
      <c r="D59" s="114"/>
      <c r="E59" s="115"/>
      <c r="F59" s="116"/>
      <c r="G59" s="115"/>
      <c r="H59" s="102"/>
      <c r="I59" s="115"/>
      <c r="J59" s="102"/>
      <c r="K59" s="114"/>
      <c r="L59" s="115"/>
      <c r="M59" s="179">
        <f>SUM(B59:L59)</f>
        <v>0</v>
      </c>
      <c r="N59" s="182"/>
    </row>
    <row r="60" spans="1:14" ht="21" customHeight="1" thickBot="1">
      <c r="A60" s="208"/>
      <c r="B60" s="117" t="e">
        <f>B59/$M59</f>
        <v>#DIV/0!</v>
      </c>
      <c r="C60" s="118" t="e">
        <f>C59/$M59/2</f>
        <v>#DIV/0!</v>
      </c>
      <c r="D60" s="117" t="e">
        <f aca="true" t="shared" si="27" ref="D60:I60">D59/$M59</f>
        <v>#DIV/0!</v>
      </c>
      <c r="E60" s="119" t="e">
        <f t="shared" si="27"/>
        <v>#DIV/0!</v>
      </c>
      <c r="F60" s="120" t="e">
        <f t="shared" si="27"/>
        <v>#DIV/0!</v>
      </c>
      <c r="G60" s="119" t="e">
        <f t="shared" si="27"/>
        <v>#DIV/0!</v>
      </c>
      <c r="H60" s="118" t="e">
        <f t="shared" si="27"/>
        <v>#DIV/0!</v>
      </c>
      <c r="I60" s="119" t="e">
        <f t="shared" si="27"/>
        <v>#DIV/0!</v>
      </c>
      <c r="J60" s="118" t="e">
        <f>J59/M59</f>
        <v>#DIV/0!</v>
      </c>
      <c r="K60" s="117" t="e">
        <f>K59/M59</f>
        <v>#DIV/0!</v>
      </c>
      <c r="L60" s="119" t="e">
        <f>L59/M59</f>
        <v>#DIV/0!</v>
      </c>
      <c r="M60" s="179"/>
      <c r="N60" s="182"/>
    </row>
    <row r="61" spans="1:14" ht="21" customHeight="1" thickBot="1">
      <c r="A61" s="206">
        <f>A59+1</f>
        <v>127</v>
      </c>
      <c r="B61" s="102"/>
      <c r="C61" s="102"/>
      <c r="D61" s="114"/>
      <c r="E61" s="115"/>
      <c r="F61" s="116"/>
      <c r="G61" s="115"/>
      <c r="H61" s="102"/>
      <c r="I61" s="115"/>
      <c r="J61" s="102"/>
      <c r="K61" s="114"/>
      <c r="L61" s="115"/>
      <c r="M61" s="179">
        <f>SUM(B61:L61)</f>
        <v>0</v>
      </c>
      <c r="N61" s="182"/>
    </row>
    <row r="62" spans="1:14" ht="21" customHeight="1" thickBot="1">
      <c r="A62" s="208"/>
      <c r="B62" s="117" t="e">
        <f>B61/$M61</f>
        <v>#DIV/0!</v>
      </c>
      <c r="C62" s="118" t="e">
        <f>C61/$M61/2</f>
        <v>#DIV/0!</v>
      </c>
      <c r="D62" s="117" t="e">
        <f aca="true" t="shared" si="28" ref="D62:I62">D61/$M61</f>
        <v>#DIV/0!</v>
      </c>
      <c r="E62" s="119" t="e">
        <f t="shared" si="28"/>
        <v>#DIV/0!</v>
      </c>
      <c r="F62" s="120" t="e">
        <f t="shared" si="28"/>
        <v>#DIV/0!</v>
      </c>
      <c r="G62" s="119" t="e">
        <f t="shared" si="28"/>
        <v>#DIV/0!</v>
      </c>
      <c r="H62" s="118" t="e">
        <f t="shared" si="28"/>
        <v>#DIV/0!</v>
      </c>
      <c r="I62" s="119" t="e">
        <f t="shared" si="28"/>
        <v>#DIV/0!</v>
      </c>
      <c r="J62" s="118" t="e">
        <f>J61/M61</f>
        <v>#DIV/0!</v>
      </c>
      <c r="K62" s="117" t="e">
        <f>K61/M61</f>
        <v>#DIV/0!</v>
      </c>
      <c r="L62" s="119" t="e">
        <f>L61/M61</f>
        <v>#DIV/0!</v>
      </c>
      <c r="M62" s="179"/>
      <c r="N62" s="182"/>
    </row>
    <row r="63" spans="1:14" ht="21" customHeight="1" thickBot="1">
      <c r="A63" s="206">
        <f>A61+1</f>
        <v>128</v>
      </c>
      <c r="B63" s="102"/>
      <c r="C63" s="102"/>
      <c r="D63" s="114"/>
      <c r="E63" s="115"/>
      <c r="F63" s="116"/>
      <c r="G63" s="115"/>
      <c r="H63" s="102"/>
      <c r="I63" s="115"/>
      <c r="J63" s="102"/>
      <c r="K63" s="114"/>
      <c r="L63" s="115"/>
      <c r="M63" s="179">
        <f>SUM(B63:L63)</f>
        <v>0</v>
      </c>
      <c r="N63" s="182"/>
    </row>
    <row r="64" spans="1:14" ht="21" customHeight="1" thickBot="1">
      <c r="A64" s="208"/>
      <c r="B64" s="117" t="e">
        <f>B63/$M63</f>
        <v>#DIV/0!</v>
      </c>
      <c r="C64" s="118" t="e">
        <f>C63/$M63/2</f>
        <v>#DIV/0!</v>
      </c>
      <c r="D64" s="117" t="e">
        <f aca="true" t="shared" si="29" ref="D64:I64">D63/$M63</f>
        <v>#DIV/0!</v>
      </c>
      <c r="E64" s="119" t="e">
        <f t="shared" si="29"/>
        <v>#DIV/0!</v>
      </c>
      <c r="F64" s="120" t="e">
        <f t="shared" si="29"/>
        <v>#DIV/0!</v>
      </c>
      <c r="G64" s="119" t="e">
        <f t="shared" si="29"/>
        <v>#DIV/0!</v>
      </c>
      <c r="H64" s="118" t="e">
        <f t="shared" si="29"/>
        <v>#DIV/0!</v>
      </c>
      <c r="I64" s="119" t="e">
        <f t="shared" si="29"/>
        <v>#DIV/0!</v>
      </c>
      <c r="J64" s="118" t="e">
        <f>J63/M63</f>
        <v>#DIV/0!</v>
      </c>
      <c r="K64" s="117" t="e">
        <f>K63/M63</f>
        <v>#DIV/0!</v>
      </c>
      <c r="L64" s="119" t="e">
        <f>L63/M63</f>
        <v>#DIV/0!</v>
      </c>
      <c r="M64" s="179"/>
      <c r="N64" s="182"/>
    </row>
    <row r="65" spans="1:14" ht="21" customHeight="1" thickBot="1">
      <c r="A65" s="206">
        <f>A63+1</f>
        <v>129</v>
      </c>
      <c r="B65" s="102"/>
      <c r="C65" s="102"/>
      <c r="D65" s="114"/>
      <c r="E65" s="115"/>
      <c r="F65" s="116"/>
      <c r="G65" s="115"/>
      <c r="H65" s="102"/>
      <c r="I65" s="115"/>
      <c r="J65" s="102"/>
      <c r="K65" s="114"/>
      <c r="L65" s="115"/>
      <c r="M65" s="179">
        <f>SUM(B65:L65)</f>
        <v>0</v>
      </c>
      <c r="N65" s="182"/>
    </row>
    <row r="66" spans="1:14" ht="21" customHeight="1" thickBot="1">
      <c r="A66" s="208"/>
      <c r="B66" s="117" t="e">
        <f>B65/$M65</f>
        <v>#DIV/0!</v>
      </c>
      <c r="C66" s="118" t="e">
        <f>C65/$M65/2</f>
        <v>#DIV/0!</v>
      </c>
      <c r="D66" s="117" t="e">
        <f aca="true" t="shared" si="30" ref="D66:I66">D65/$M65</f>
        <v>#DIV/0!</v>
      </c>
      <c r="E66" s="119" t="e">
        <f t="shared" si="30"/>
        <v>#DIV/0!</v>
      </c>
      <c r="F66" s="120" t="e">
        <f t="shared" si="30"/>
        <v>#DIV/0!</v>
      </c>
      <c r="G66" s="119" t="e">
        <f t="shared" si="30"/>
        <v>#DIV/0!</v>
      </c>
      <c r="H66" s="118" t="e">
        <f t="shared" si="30"/>
        <v>#DIV/0!</v>
      </c>
      <c r="I66" s="119" t="e">
        <f t="shared" si="30"/>
        <v>#DIV/0!</v>
      </c>
      <c r="J66" s="118" t="e">
        <f>J65/M65</f>
        <v>#DIV/0!</v>
      </c>
      <c r="K66" s="117" t="e">
        <f>K65/M65</f>
        <v>#DIV/0!</v>
      </c>
      <c r="L66" s="119" t="e">
        <f>L65/M65</f>
        <v>#DIV/0!</v>
      </c>
      <c r="M66" s="179"/>
      <c r="N66" s="182"/>
    </row>
    <row r="67" spans="1:14" ht="21" customHeight="1" thickBot="1">
      <c r="A67" s="206">
        <f>A65+1</f>
        <v>130</v>
      </c>
      <c r="B67" s="102"/>
      <c r="C67" s="102"/>
      <c r="D67" s="114"/>
      <c r="E67" s="115"/>
      <c r="F67" s="116"/>
      <c r="G67" s="115"/>
      <c r="H67" s="102"/>
      <c r="I67" s="115"/>
      <c r="J67" s="102"/>
      <c r="K67" s="114"/>
      <c r="L67" s="115"/>
      <c r="M67" s="179">
        <f>SUM(B67:L67)</f>
        <v>0</v>
      </c>
      <c r="N67" s="182"/>
    </row>
    <row r="68" spans="1:14" ht="21" customHeight="1" thickBot="1">
      <c r="A68" s="207"/>
      <c r="B68" s="117" t="e">
        <f>B67/$M67</f>
        <v>#DIV/0!</v>
      </c>
      <c r="C68" s="118" t="e">
        <f>C67/$M67/2</f>
        <v>#DIV/0!</v>
      </c>
      <c r="D68" s="117" t="e">
        <f aca="true" t="shared" si="31" ref="D68:I68">D67/$M67</f>
        <v>#DIV/0!</v>
      </c>
      <c r="E68" s="119" t="e">
        <f t="shared" si="31"/>
        <v>#DIV/0!</v>
      </c>
      <c r="F68" s="120" t="e">
        <f t="shared" si="31"/>
        <v>#DIV/0!</v>
      </c>
      <c r="G68" s="119" t="e">
        <f t="shared" si="31"/>
        <v>#DIV/0!</v>
      </c>
      <c r="H68" s="118" t="e">
        <f t="shared" si="31"/>
        <v>#DIV/0!</v>
      </c>
      <c r="I68" s="119" t="e">
        <f t="shared" si="31"/>
        <v>#DIV/0!</v>
      </c>
      <c r="J68" s="118" t="e">
        <f>J67/M67</f>
        <v>#DIV/0!</v>
      </c>
      <c r="K68" s="117" t="e">
        <f>K67/M67</f>
        <v>#DIV/0!</v>
      </c>
      <c r="L68" s="119" t="e">
        <f>L67/M67</f>
        <v>#DIV/0!</v>
      </c>
      <c r="M68" s="180"/>
      <c r="N68" s="183"/>
    </row>
    <row r="69" spans="1:14" ht="21" customHeight="1" thickBot="1">
      <c r="A69" s="209">
        <f>A67+1</f>
        <v>131</v>
      </c>
      <c r="B69" s="102"/>
      <c r="C69" s="102"/>
      <c r="D69" s="114"/>
      <c r="E69" s="115"/>
      <c r="F69" s="116"/>
      <c r="G69" s="115"/>
      <c r="H69" s="102"/>
      <c r="I69" s="115"/>
      <c r="J69" s="102"/>
      <c r="K69" s="114"/>
      <c r="L69" s="115"/>
      <c r="M69" s="181">
        <f>SUM(B69:L69)</f>
        <v>0</v>
      </c>
      <c r="N69" s="182"/>
    </row>
    <row r="70" spans="1:14" ht="21" customHeight="1" thickBot="1">
      <c r="A70" s="210"/>
      <c r="B70" s="117" t="e">
        <f>B69/$M69</f>
        <v>#DIV/0!</v>
      </c>
      <c r="C70" s="118" t="e">
        <f>C69/$M69/2</f>
        <v>#DIV/0!</v>
      </c>
      <c r="D70" s="117" t="e">
        <f aca="true" t="shared" si="32" ref="D70:I70">D69/$M69</f>
        <v>#DIV/0!</v>
      </c>
      <c r="E70" s="119" t="e">
        <f t="shared" si="32"/>
        <v>#DIV/0!</v>
      </c>
      <c r="F70" s="120" t="e">
        <f t="shared" si="32"/>
        <v>#DIV/0!</v>
      </c>
      <c r="G70" s="119" t="e">
        <f t="shared" si="32"/>
        <v>#DIV/0!</v>
      </c>
      <c r="H70" s="118" t="e">
        <f t="shared" si="32"/>
        <v>#DIV/0!</v>
      </c>
      <c r="I70" s="119" t="e">
        <f t="shared" si="32"/>
        <v>#DIV/0!</v>
      </c>
      <c r="J70" s="118" t="e">
        <f>J69/M69</f>
        <v>#DIV/0!</v>
      </c>
      <c r="K70" s="117" t="e">
        <f>K69/M69</f>
        <v>#DIV/0!</v>
      </c>
      <c r="L70" s="119" t="e">
        <f>L69/M69</f>
        <v>#DIV/0!</v>
      </c>
      <c r="M70" s="181"/>
      <c r="N70" s="182"/>
    </row>
    <row r="71" spans="1:14" ht="21" customHeight="1" thickBot="1">
      <c r="A71" s="206">
        <f>A69+1</f>
        <v>132</v>
      </c>
      <c r="B71" s="102"/>
      <c r="C71" s="102"/>
      <c r="D71" s="114"/>
      <c r="E71" s="115"/>
      <c r="F71" s="116"/>
      <c r="G71" s="115"/>
      <c r="H71" s="102"/>
      <c r="I71" s="115"/>
      <c r="J71" s="102"/>
      <c r="K71" s="114"/>
      <c r="L71" s="115"/>
      <c r="M71" s="179">
        <f>SUM(B71:L71)</f>
        <v>0</v>
      </c>
      <c r="N71" s="182"/>
    </row>
    <row r="72" spans="1:14" ht="21" customHeight="1" thickBot="1">
      <c r="A72" s="208"/>
      <c r="B72" s="117" t="e">
        <f>B71/$M71</f>
        <v>#DIV/0!</v>
      </c>
      <c r="C72" s="118" t="e">
        <f>C71/$M71/2</f>
        <v>#DIV/0!</v>
      </c>
      <c r="D72" s="117" t="e">
        <f aca="true" t="shared" si="33" ref="D72:I72">D71/$M71</f>
        <v>#DIV/0!</v>
      </c>
      <c r="E72" s="119" t="e">
        <f t="shared" si="33"/>
        <v>#DIV/0!</v>
      </c>
      <c r="F72" s="120" t="e">
        <f t="shared" si="33"/>
        <v>#DIV/0!</v>
      </c>
      <c r="G72" s="119" t="e">
        <f t="shared" si="33"/>
        <v>#DIV/0!</v>
      </c>
      <c r="H72" s="118" t="e">
        <f t="shared" si="33"/>
        <v>#DIV/0!</v>
      </c>
      <c r="I72" s="119" t="e">
        <f t="shared" si="33"/>
        <v>#DIV/0!</v>
      </c>
      <c r="J72" s="118" t="e">
        <f>J71/M71</f>
        <v>#DIV/0!</v>
      </c>
      <c r="K72" s="117" t="e">
        <f>K71/M71</f>
        <v>#DIV/0!</v>
      </c>
      <c r="L72" s="119" t="e">
        <f>L71/M71</f>
        <v>#DIV/0!</v>
      </c>
      <c r="M72" s="179"/>
      <c r="N72" s="182"/>
    </row>
    <row r="73" spans="1:14" ht="21" customHeight="1" thickBot="1">
      <c r="A73" s="206">
        <f>A71+1</f>
        <v>133</v>
      </c>
      <c r="B73" s="102"/>
      <c r="C73" s="102"/>
      <c r="D73" s="114"/>
      <c r="E73" s="115"/>
      <c r="F73" s="116"/>
      <c r="G73" s="115"/>
      <c r="H73" s="102"/>
      <c r="I73" s="115"/>
      <c r="J73" s="102"/>
      <c r="K73" s="114"/>
      <c r="L73" s="115"/>
      <c r="M73" s="179">
        <f>SUM(B73:L73)</f>
        <v>0</v>
      </c>
      <c r="N73" s="182"/>
    </row>
    <row r="74" spans="1:14" ht="21" customHeight="1" thickBot="1">
      <c r="A74" s="208"/>
      <c r="B74" s="117" t="e">
        <f>B73/$M73</f>
        <v>#DIV/0!</v>
      </c>
      <c r="C74" s="118" t="e">
        <f>C73/$M73/2</f>
        <v>#DIV/0!</v>
      </c>
      <c r="D74" s="117" t="e">
        <f aca="true" t="shared" si="34" ref="D74:I74">D73/$M73</f>
        <v>#DIV/0!</v>
      </c>
      <c r="E74" s="119" t="e">
        <f t="shared" si="34"/>
        <v>#DIV/0!</v>
      </c>
      <c r="F74" s="120" t="e">
        <f t="shared" si="34"/>
        <v>#DIV/0!</v>
      </c>
      <c r="G74" s="119" t="e">
        <f t="shared" si="34"/>
        <v>#DIV/0!</v>
      </c>
      <c r="H74" s="118" t="e">
        <f t="shared" si="34"/>
        <v>#DIV/0!</v>
      </c>
      <c r="I74" s="119" t="e">
        <f t="shared" si="34"/>
        <v>#DIV/0!</v>
      </c>
      <c r="J74" s="118" t="e">
        <f>J73/M73</f>
        <v>#DIV/0!</v>
      </c>
      <c r="K74" s="117" t="e">
        <f>K73/M73</f>
        <v>#DIV/0!</v>
      </c>
      <c r="L74" s="119" t="e">
        <f>L73/M73</f>
        <v>#DIV/0!</v>
      </c>
      <c r="M74" s="179"/>
      <c r="N74" s="182"/>
    </row>
    <row r="75" spans="1:14" ht="21" customHeight="1" thickBot="1">
      <c r="A75" s="206">
        <f>A73+1</f>
        <v>134</v>
      </c>
      <c r="B75" s="102"/>
      <c r="C75" s="102"/>
      <c r="D75" s="114"/>
      <c r="E75" s="115"/>
      <c r="F75" s="116"/>
      <c r="G75" s="115"/>
      <c r="H75" s="102"/>
      <c r="I75" s="115"/>
      <c r="J75" s="102"/>
      <c r="K75" s="114"/>
      <c r="L75" s="115"/>
      <c r="M75" s="179">
        <f>SUM(B75:L75)</f>
        <v>0</v>
      </c>
      <c r="N75" s="182"/>
    </row>
    <row r="76" spans="1:14" ht="21" customHeight="1" thickBot="1">
      <c r="A76" s="208"/>
      <c r="B76" s="117" t="e">
        <f>B75/$M75</f>
        <v>#DIV/0!</v>
      </c>
      <c r="C76" s="118" t="e">
        <f>C75/$M75/2</f>
        <v>#DIV/0!</v>
      </c>
      <c r="D76" s="117" t="e">
        <f aca="true" t="shared" si="35" ref="D76:I76">D75/$M75</f>
        <v>#DIV/0!</v>
      </c>
      <c r="E76" s="119" t="e">
        <f t="shared" si="35"/>
        <v>#DIV/0!</v>
      </c>
      <c r="F76" s="120" t="e">
        <f t="shared" si="35"/>
        <v>#DIV/0!</v>
      </c>
      <c r="G76" s="119" t="e">
        <f t="shared" si="35"/>
        <v>#DIV/0!</v>
      </c>
      <c r="H76" s="118" t="e">
        <f t="shared" si="35"/>
        <v>#DIV/0!</v>
      </c>
      <c r="I76" s="119" t="e">
        <f t="shared" si="35"/>
        <v>#DIV/0!</v>
      </c>
      <c r="J76" s="118" t="e">
        <f>J75/M75</f>
        <v>#DIV/0!</v>
      </c>
      <c r="K76" s="117" t="e">
        <f>K75/M75</f>
        <v>#DIV/0!</v>
      </c>
      <c r="L76" s="119" t="e">
        <f>L75/M75</f>
        <v>#DIV/0!</v>
      </c>
      <c r="M76" s="179"/>
      <c r="N76" s="182"/>
    </row>
    <row r="77" spans="1:14" ht="21" customHeight="1" thickBot="1">
      <c r="A77" s="206">
        <f>A75+1</f>
        <v>135</v>
      </c>
      <c r="B77" s="102"/>
      <c r="C77" s="102"/>
      <c r="D77" s="114"/>
      <c r="E77" s="115"/>
      <c r="F77" s="116"/>
      <c r="G77" s="115"/>
      <c r="H77" s="102"/>
      <c r="I77" s="115"/>
      <c r="J77" s="102"/>
      <c r="K77" s="114"/>
      <c r="L77" s="115"/>
      <c r="M77" s="179">
        <f>SUM(B77:L77)</f>
        <v>0</v>
      </c>
      <c r="N77" s="182"/>
    </row>
    <row r="78" spans="1:14" ht="21" customHeight="1" thickBot="1">
      <c r="A78" s="208"/>
      <c r="B78" s="117" t="e">
        <f>B77/$M77</f>
        <v>#DIV/0!</v>
      </c>
      <c r="C78" s="118" t="e">
        <f>C77/$M77/2</f>
        <v>#DIV/0!</v>
      </c>
      <c r="D78" s="117" t="e">
        <f aca="true" t="shared" si="36" ref="D78:I78">D77/$M77</f>
        <v>#DIV/0!</v>
      </c>
      <c r="E78" s="119" t="e">
        <f t="shared" si="36"/>
        <v>#DIV/0!</v>
      </c>
      <c r="F78" s="120" t="e">
        <f t="shared" si="36"/>
        <v>#DIV/0!</v>
      </c>
      <c r="G78" s="119" t="e">
        <f t="shared" si="36"/>
        <v>#DIV/0!</v>
      </c>
      <c r="H78" s="118" t="e">
        <f t="shared" si="36"/>
        <v>#DIV/0!</v>
      </c>
      <c r="I78" s="119" t="e">
        <f t="shared" si="36"/>
        <v>#DIV/0!</v>
      </c>
      <c r="J78" s="118" t="e">
        <f>J77/M77</f>
        <v>#DIV/0!</v>
      </c>
      <c r="K78" s="117" t="e">
        <f>K77/M77</f>
        <v>#DIV/0!</v>
      </c>
      <c r="L78" s="119" t="e">
        <f>L77/M77</f>
        <v>#DIV/0!</v>
      </c>
      <c r="M78" s="179"/>
      <c r="N78" s="182"/>
    </row>
    <row r="79" spans="1:14" ht="21" customHeight="1" thickBot="1">
      <c r="A79" s="206">
        <f>A77+1</f>
        <v>136</v>
      </c>
      <c r="B79" s="102"/>
      <c r="C79" s="102"/>
      <c r="D79" s="114"/>
      <c r="E79" s="115"/>
      <c r="F79" s="116"/>
      <c r="G79" s="115"/>
      <c r="H79" s="102"/>
      <c r="I79" s="115"/>
      <c r="J79" s="102"/>
      <c r="K79" s="114"/>
      <c r="L79" s="115"/>
      <c r="M79" s="179">
        <f>SUM(B79:L79)</f>
        <v>0</v>
      </c>
      <c r="N79" s="182"/>
    </row>
    <row r="80" spans="1:14" ht="21" customHeight="1" thickBot="1">
      <c r="A80" s="208"/>
      <c r="B80" s="117" t="e">
        <f>B79/$M79</f>
        <v>#DIV/0!</v>
      </c>
      <c r="C80" s="118" t="e">
        <f>C79/$M79/2</f>
        <v>#DIV/0!</v>
      </c>
      <c r="D80" s="117" t="e">
        <f aca="true" t="shared" si="37" ref="D80:I80">D79/$M79</f>
        <v>#DIV/0!</v>
      </c>
      <c r="E80" s="119" t="e">
        <f t="shared" si="37"/>
        <v>#DIV/0!</v>
      </c>
      <c r="F80" s="120" t="e">
        <f t="shared" si="37"/>
        <v>#DIV/0!</v>
      </c>
      <c r="G80" s="119" t="e">
        <f t="shared" si="37"/>
        <v>#DIV/0!</v>
      </c>
      <c r="H80" s="118" t="e">
        <f t="shared" si="37"/>
        <v>#DIV/0!</v>
      </c>
      <c r="I80" s="119" t="e">
        <f t="shared" si="37"/>
        <v>#DIV/0!</v>
      </c>
      <c r="J80" s="118" t="e">
        <f>J79/M79</f>
        <v>#DIV/0!</v>
      </c>
      <c r="K80" s="117" t="e">
        <f>K79/M79</f>
        <v>#DIV/0!</v>
      </c>
      <c r="L80" s="119" t="e">
        <f>L79/M79</f>
        <v>#DIV/0!</v>
      </c>
      <c r="M80" s="179"/>
      <c r="N80" s="182"/>
    </row>
    <row r="81" spans="1:14" ht="21" customHeight="1" thickBot="1">
      <c r="A81" s="206">
        <f>A79+1</f>
        <v>137</v>
      </c>
      <c r="B81" s="102"/>
      <c r="C81" s="102"/>
      <c r="D81" s="114"/>
      <c r="E81" s="115"/>
      <c r="F81" s="116"/>
      <c r="G81" s="115"/>
      <c r="H81" s="102"/>
      <c r="I81" s="115"/>
      <c r="J81" s="102"/>
      <c r="K81" s="114"/>
      <c r="L81" s="115"/>
      <c r="M81" s="179">
        <f>SUM(B81:L81)</f>
        <v>0</v>
      </c>
      <c r="N81" s="182"/>
    </row>
    <row r="82" spans="1:14" ht="21" customHeight="1" thickBot="1">
      <c r="A82" s="208"/>
      <c r="B82" s="117" t="e">
        <f>B81/$M81</f>
        <v>#DIV/0!</v>
      </c>
      <c r="C82" s="118" t="e">
        <f>C81/$M81/2</f>
        <v>#DIV/0!</v>
      </c>
      <c r="D82" s="117" t="e">
        <f aca="true" t="shared" si="38" ref="D82:I82">D81/$M81</f>
        <v>#DIV/0!</v>
      </c>
      <c r="E82" s="119" t="e">
        <f t="shared" si="38"/>
        <v>#DIV/0!</v>
      </c>
      <c r="F82" s="120" t="e">
        <f t="shared" si="38"/>
        <v>#DIV/0!</v>
      </c>
      <c r="G82" s="119" t="e">
        <f t="shared" si="38"/>
        <v>#DIV/0!</v>
      </c>
      <c r="H82" s="118" t="e">
        <f t="shared" si="38"/>
        <v>#DIV/0!</v>
      </c>
      <c r="I82" s="119" t="e">
        <f t="shared" si="38"/>
        <v>#DIV/0!</v>
      </c>
      <c r="J82" s="118" t="e">
        <f>J81/M81</f>
        <v>#DIV/0!</v>
      </c>
      <c r="K82" s="117" t="e">
        <f>K81/M81</f>
        <v>#DIV/0!</v>
      </c>
      <c r="L82" s="119" t="e">
        <f>L81/M81</f>
        <v>#DIV/0!</v>
      </c>
      <c r="M82" s="179"/>
      <c r="N82" s="182"/>
    </row>
    <row r="83" spans="1:14" ht="21" customHeight="1" thickBot="1">
      <c r="A83" s="206">
        <f>A81+1</f>
        <v>138</v>
      </c>
      <c r="B83" s="102"/>
      <c r="C83" s="102"/>
      <c r="D83" s="114"/>
      <c r="E83" s="115"/>
      <c r="F83" s="116"/>
      <c r="G83" s="115"/>
      <c r="H83" s="102"/>
      <c r="I83" s="115"/>
      <c r="J83" s="102"/>
      <c r="K83" s="114"/>
      <c r="L83" s="115"/>
      <c r="M83" s="179">
        <f>SUM(B83:L83)</f>
        <v>0</v>
      </c>
      <c r="N83" s="182"/>
    </row>
    <row r="84" spans="1:14" ht="21" customHeight="1" thickBot="1">
      <c r="A84" s="207"/>
      <c r="B84" s="117" t="e">
        <f>B83/$M83</f>
        <v>#DIV/0!</v>
      </c>
      <c r="C84" s="118" t="e">
        <f>C83/$M83/2</f>
        <v>#DIV/0!</v>
      </c>
      <c r="D84" s="117" t="e">
        <f aca="true" t="shared" si="39" ref="D84:I84">D83/$M83</f>
        <v>#DIV/0!</v>
      </c>
      <c r="E84" s="119" t="e">
        <f t="shared" si="39"/>
        <v>#DIV/0!</v>
      </c>
      <c r="F84" s="120" t="e">
        <f t="shared" si="39"/>
        <v>#DIV/0!</v>
      </c>
      <c r="G84" s="119" t="e">
        <f t="shared" si="39"/>
        <v>#DIV/0!</v>
      </c>
      <c r="H84" s="118" t="e">
        <f t="shared" si="39"/>
        <v>#DIV/0!</v>
      </c>
      <c r="I84" s="119" t="e">
        <f t="shared" si="39"/>
        <v>#DIV/0!</v>
      </c>
      <c r="J84" s="118" t="e">
        <f>J83/M83</f>
        <v>#DIV/0!</v>
      </c>
      <c r="K84" s="117" t="e">
        <f>K83/M83</f>
        <v>#DIV/0!</v>
      </c>
      <c r="L84" s="119" t="e">
        <f>L83/M83</f>
        <v>#DIV/0!</v>
      </c>
      <c r="M84" s="180"/>
      <c r="N84" s="183"/>
    </row>
    <row r="85" spans="1:14" ht="21" customHeight="1" thickBot="1">
      <c r="A85" s="206">
        <f>A83+1</f>
        <v>139</v>
      </c>
      <c r="B85" s="102"/>
      <c r="C85" s="102"/>
      <c r="D85" s="114"/>
      <c r="E85" s="115"/>
      <c r="F85" s="116"/>
      <c r="G85" s="115"/>
      <c r="H85" s="102"/>
      <c r="I85" s="115"/>
      <c r="J85" s="102"/>
      <c r="K85" s="114"/>
      <c r="L85" s="115"/>
      <c r="M85" s="181">
        <f>SUM(B85:L85)</f>
        <v>0</v>
      </c>
      <c r="N85" s="182"/>
    </row>
    <row r="86" spans="1:14" ht="21" customHeight="1" thickBot="1">
      <c r="A86" s="208"/>
      <c r="B86" s="117" t="e">
        <f>B85/$M85</f>
        <v>#DIV/0!</v>
      </c>
      <c r="C86" s="118" t="e">
        <f>C85/$M85/2</f>
        <v>#DIV/0!</v>
      </c>
      <c r="D86" s="117" t="e">
        <f aca="true" t="shared" si="40" ref="D86:I86">D85/$M85</f>
        <v>#DIV/0!</v>
      </c>
      <c r="E86" s="119" t="e">
        <f t="shared" si="40"/>
        <v>#DIV/0!</v>
      </c>
      <c r="F86" s="120" t="e">
        <f t="shared" si="40"/>
        <v>#DIV/0!</v>
      </c>
      <c r="G86" s="119" t="e">
        <f t="shared" si="40"/>
        <v>#DIV/0!</v>
      </c>
      <c r="H86" s="118" t="e">
        <f t="shared" si="40"/>
        <v>#DIV/0!</v>
      </c>
      <c r="I86" s="119" t="e">
        <f t="shared" si="40"/>
        <v>#DIV/0!</v>
      </c>
      <c r="J86" s="118" t="e">
        <f>J85/M85</f>
        <v>#DIV/0!</v>
      </c>
      <c r="K86" s="117" t="e">
        <f>K85/M85</f>
        <v>#DIV/0!</v>
      </c>
      <c r="L86" s="119" t="e">
        <f>L85/M85</f>
        <v>#DIV/0!</v>
      </c>
      <c r="M86" s="181"/>
      <c r="N86" s="182"/>
    </row>
    <row r="87" spans="1:14" ht="21" customHeight="1" thickBot="1">
      <c r="A87" s="206">
        <f>A85+1</f>
        <v>140</v>
      </c>
      <c r="B87" s="102"/>
      <c r="C87" s="102"/>
      <c r="D87" s="114"/>
      <c r="E87" s="115"/>
      <c r="F87" s="116"/>
      <c r="G87" s="115"/>
      <c r="H87" s="102"/>
      <c r="I87" s="115"/>
      <c r="J87" s="102"/>
      <c r="K87" s="114"/>
      <c r="L87" s="115"/>
      <c r="M87" s="179">
        <f>SUM(B87:L87)</f>
        <v>0</v>
      </c>
      <c r="N87" s="182"/>
    </row>
    <row r="88" spans="1:14" ht="21" customHeight="1" thickBot="1">
      <c r="A88" s="207"/>
      <c r="B88" s="117" t="e">
        <f>B87/$M87</f>
        <v>#DIV/0!</v>
      </c>
      <c r="C88" s="118" t="e">
        <f>C87/$M87/2</f>
        <v>#DIV/0!</v>
      </c>
      <c r="D88" s="117" t="e">
        <f aca="true" t="shared" si="41" ref="D88:I88">D87/$M87</f>
        <v>#DIV/0!</v>
      </c>
      <c r="E88" s="119" t="e">
        <f t="shared" si="41"/>
        <v>#DIV/0!</v>
      </c>
      <c r="F88" s="120" t="e">
        <f t="shared" si="41"/>
        <v>#DIV/0!</v>
      </c>
      <c r="G88" s="119" t="e">
        <f t="shared" si="41"/>
        <v>#DIV/0!</v>
      </c>
      <c r="H88" s="118" t="e">
        <f t="shared" si="41"/>
        <v>#DIV/0!</v>
      </c>
      <c r="I88" s="119" t="e">
        <f t="shared" si="41"/>
        <v>#DIV/0!</v>
      </c>
      <c r="J88" s="118" t="e">
        <f>J87/M87</f>
        <v>#DIV/0!</v>
      </c>
      <c r="K88" s="117" t="e">
        <f>K87/M87</f>
        <v>#DIV/0!</v>
      </c>
      <c r="L88" s="119" t="e">
        <f>L87/M87</f>
        <v>#DIV/0!</v>
      </c>
      <c r="M88" s="179"/>
      <c r="N88" s="182"/>
    </row>
    <row r="89" spans="1:14" ht="21" customHeight="1" thickBot="1">
      <c r="A89" s="206">
        <f>A87+1</f>
        <v>141</v>
      </c>
      <c r="B89" s="102"/>
      <c r="C89" s="102"/>
      <c r="D89" s="114"/>
      <c r="E89" s="115"/>
      <c r="F89" s="116"/>
      <c r="G89" s="115"/>
      <c r="H89" s="102"/>
      <c r="I89" s="115"/>
      <c r="J89" s="102"/>
      <c r="K89" s="114"/>
      <c r="L89" s="115"/>
      <c r="M89" s="179">
        <f>SUM(B89:L89)</f>
        <v>0</v>
      </c>
      <c r="N89" s="182"/>
    </row>
    <row r="90" spans="1:14" ht="21" customHeight="1" thickBot="1">
      <c r="A90" s="208"/>
      <c r="B90" s="117" t="e">
        <f>B89/$M89</f>
        <v>#DIV/0!</v>
      </c>
      <c r="C90" s="118" t="e">
        <f>C89/$M89/2</f>
        <v>#DIV/0!</v>
      </c>
      <c r="D90" s="117" t="e">
        <f aca="true" t="shared" si="42" ref="D90:I90">D89/$M89</f>
        <v>#DIV/0!</v>
      </c>
      <c r="E90" s="119" t="e">
        <f t="shared" si="42"/>
        <v>#DIV/0!</v>
      </c>
      <c r="F90" s="120" t="e">
        <f t="shared" si="42"/>
        <v>#DIV/0!</v>
      </c>
      <c r="G90" s="119" t="e">
        <f t="shared" si="42"/>
        <v>#DIV/0!</v>
      </c>
      <c r="H90" s="118" t="e">
        <f t="shared" si="42"/>
        <v>#DIV/0!</v>
      </c>
      <c r="I90" s="119" t="e">
        <f t="shared" si="42"/>
        <v>#DIV/0!</v>
      </c>
      <c r="J90" s="118" t="e">
        <f>J89/M89</f>
        <v>#DIV/0!</v>
      </c>
      <c r="K90" s="117" t="e">
        <f>K89/M89</f>
        <v>#DIV/0!</v>
      </c>
      <c r="L90" s="119" t="e">
        <f>L89/M89</f>
        <v>#DIV/0!</v>
      </c>
      <c r="M90" s="179"/>
      <c r="N90" s="182"/>
    </row>
    <row r="91" spans="1:14" ht="21" customHeight="1" thickBot="1">
      <c r="A91" s="206">
        <f>A89+1</f>
        <v>142</v>
      </c>
      <c r="B91" s="102"/>
      <c r="C91" s="102"/>
      <c r="D91" s="114"/>
      <c r="E91" s="115"/>
      <c r="F91" s="116"/>
      <c r="G91" s="115"/>
      <c r="H91" s="102"/>
      <c r="I91" s="115"/>
      <c r="J91" s="102"/>
      <c r="K91" s="114"/>
      <c r="L91" s="115"/>
      <c r="M91" s="179">
        <f>SUM(B91:L91)</f>
        <v>0</v>
      </c>
      <c r="N91" s="182"/>
    </row>
    <row r="92" spans="1:14" ht="21" customHeight="1" thickBot="1">
      <c r="A92" s="207"/>
      <c r="B92" s="117" t="e">
        <f>B91/$M91</f>
        <v>#DIV/0!</v>
      </c>
      <c r="C92" s="118" t="e">
        <f>C91/$M91/2</f>
        <v>#DIV/0!</v>
      </c>
      <c r="D92" s="117" t="e">
        <f aca="true" t="shared" si="43" ref="D92:I92">D91/$M91</f>
        <v>#DIV/0!</v>
      </c>
      <c r="E92" s="119" t="e">
        <f t="shared" si="43"/>
        <v>#DIV/0!</v>
      </c>
      <c r="F92" s="120" t="e">
        <f t="shared" si="43"/>
        <v>#DIV/0!</v>
      </c>
      <c r="G92" s="119" t="e">
        <f t="shared" si="43"/>
        <v>#DIV/0!</v>
      </c>
      <c r="H92" s="118" t="e">
        <f t="shared" si="43"/>
        <v>#DIV/0!</v>
      </c>
      <c r="I92" s="119" t="e">
        <f t="shared" si="43"/>
        <v>#DIV/0!</v>
      </c>
      <c r="J92" s="118" t="e">
        <f>J91/M91</f>
        <v>#DIV/0!</v>
      </c>
      <c r="K92" s="117" t="e">
        <f>K91/M91</f>
        <v>#DIV/0!</v>
      </c>
      <c r="L92" s="119" t="e">
        <f>L91/M91</f>
        <v>#DIV/0!</v>
      </c>
      <c r="M92" s="179"/>
      <c r="N92" s="182"/>
    </row>
    <row r="93" spans="1:14" ht="21" customHeight="1" thickBot="1">
      <c r="A93" s="206">
        <f>A91+1</f>
        <v>143</v>
      </c>
      <c r="B93" s="102"/>
      <c r="C93" s="102"/>
      <c r="D93" s="114"/>
      <c r="E93" s="115"/>
      <c r="F93" s="116"/>
      <c r="G93" s="115"/>
      <c r="H93" s="102"/>
      <c r="I93" s="115"/>
      <c r="J93" s="102"/>
      <c r="K93" s="114"/>
      <c r="L93" s="115"/>
      <c r="M93" s="179">
        <f>SUM(B93:L93)</f>
        <v>0</v>
      </c>
      <c r="N93" s="182"/>
    </row>
    <row r="94" spans="1:14" ht="21" customHeight="1" thickBot="1">
      <c r="A94" s="208"/>
      <c r="B94" s="117" t="e">
        <f>B93/$M93</f>
        <v>#DIV/0!</v>
      </c>
      <c r="C94" s="118" t="e">
        <f>C93/$M93/2</f>
        <v>#DIV/0!</v>
      </c>
      <c r="D94" s="117" t="e">
        <f aca="true" t="shared" si="44" ref="D94:I94">D93/$M93</f>
        <v>#DIV/0!</v>
      </c>
      <c r="E94" s="119" t="e">
        <f t="shared" si="44"/>
        <v>#DIV/0!</v>
      </c>
      <c r="F94" s="120" t="e">
        <f t="shared" si="44"/>
        <v>#DIV/0!</v>
      </c>
      <c r="G94" s="119" t="e">
        <f t="shared" si="44"/>
        <v>#DIV/0!</v>
      </c>
      <c r="H94" s="118" t="e">
        <f t="shared" si="44"/>
        <v>#DIV/0!</v>
      </c>
      <c r="I94" s="119" t="e">
        <f t="shared" si="44"/>
        <v>#DIV/0!</v>
      </c>
      <c r="J94" s="118" t="e">
        <f>J93/M93</f>
        <v>#DIV/0!</v>
      </c>
      <c r="K94" s="117" t="e">
        <f>K93/M93</f>
        <v>#DIV/0!</v>
      </c>
      <c r="L94" s="119" t="e">
        <f>L93/M93</f>
        <v>#DIV/0!</v>
      </c>
      <c r="M94" s="179"/>
      <c r="N94" s="182"/>
    </row>
    <row r="95" spans="1:14" ht="21" customHeight="1" thickBot="1">
      <c r="A95" s="206">
        <f>A93+1</f>
        <v>144</v>
      </c>
      <c r="B95" s="102"/>
      <c r="C95" s="102"/>
      <c r="D95" s="114"/>
      <c r="E95" s="115"/>
      <c r="F95" s="116"/>
      <c r="G95" s="115"/>
      <c r="H95" s="102"/>
      <c r="I95" s="115"/>
      <c r="J95" s="102"/>
      <c r="K95" s="114"/>
      <c r="L95" s="115"/>
      <c r="M95" s="179">
        <f>SUM(B95:L95)</f>
        <v>0</v>
      </c>
      <c r="N95" s="182"/>
    </row>
    <row r="96" spans="1:14" ht="21" customHeight="1" thickBot="1">
      <c r="A96" s="207"/>
      <c r="B96" s="117" t="e">
        <f>B95/$M95</f>
        <v>#DIV/0!</v>
      </c>
      <c r="C96" s="118" t="e">
        <f>C95/$M95/2</f>
        <v>#DIV/0!</v>
      </c>
      <c r="D96" s="117" t="e">
        <f aca="true" t="shared" si="45" ref="D96:I96">D95/$M95</f>
        <v>#DIV/0!</v>
      </c>
      <c r="E96" s="119" t="e">
        <f t="shared" si="45"/>
        <v>#DIV/0!</v>
      </c>
      <c r="F96" s="120" t="e">
        <f t="shared" si="45"/>
        <v>#DIV/0!</v>
      </c>
      <c r="G96" s="119" t="e">
        <f t="shared" si="45"/>
        <v>#DIV/0!</v>
      </c>
      <c r="H96" s="118" t="e">
        <f t="shared" si="45"/>
        <v>#DIV/0!</v>
      </c>
      <c r="I96" s="119" t="e">
        <f t="shared" si="45"/>
        <v>#DIV/0!</v>
      </c>
      <c r="J96" s="118" t="e">
        <f>J95/M95</f>
        <v>#DIV/0!</v>
      </c>
      <c r="K96" s="117" t="e">
        <f>K95/M95</f>
        <v>#DIV/0!</v>
      </c>
      <c r="L96" s="119" t="e">
        <f>L95/M95</f>
        <v>#DIV/0!</v>
      </c>
      <c r="M96" s="179"/>
      <c r="N96" s="182"/>
    </row>
    <row r="97" spans="1:14" ht="21" customHeight="1" thickBot="1">
      <c r="A97" s="206">
        <f>A95+1</f>
        <v>145</v>
      </c>
      <c r="B97" s="102"/>
      <c r="C97" s="102"/>
      <c r="D97" s="114"/>
      <c r="E97" s="115"/>
      <c r="F97" s="116"/>
      <c r="G97" s="115"/>
      <c r="H97" s="102"/>
      <c r="I97" s="115"/>
      <c r="J97" s="102"/>
      <c r="K97" s="114"/>
      <c r="L97" s="115"/>
      <c r="M97" s="179">
        <f>SUM(B97:L97)</f>
        <v>0</v>
      </c>
      <c r="N97" s="182"/>
    </row>
    <row r="98" spans="1:14" ht="21" customHeight="1" thickBot="1">
      <c r="A98" s="208"/>
      <c r="B98" s="117" t="e">
        <f>B97/$M97</f>
        <v>#DIV/0!</v>
      </c>
      <c r="C98" s="118" t="e">
        <f>C97/$M97/2</f>
        <v>#DIV/0!</v>
      </c>
      <c r="D98" s="117" t="e">
        <f aca="true" t="shared" si="46" ref="D98:I98">D97/$M97</f>
        <v>#DIV/0!</v>
      </c>
      <c r="E98" s="119" t="e">
        <f t="shared" si="46"/>
        <v>#DIV/0!</v>
      </c>
      <c r="F98" s="120" t="e">
        <f t="shared" si="46"/>
        <v>#DIV/0!</v>
      </c>
      <c r="G98" s="119" t="e">
        <f t="shared" si="46"/>
        <v>#DIV/0!</v>
      </c>
      <c r="H98" s="118" t="e">
        <f t="shared" si="46"/>
        <v>#DIV/0!</v>
      </c>
      <c r="I98" s="119" t="e">
        <f t="shared" si="46"/>
        <v>#DIV/0!</v>
      </c>
      <c r="J98" s="118" t="e">
        <f>J97/M97</f>
        <v>#DIV/0!</v>
      </c>
      <c r="K98" s="117" t="e">
        <f>K97/M97</f>
        <v>#DIV/0!</v>
      </c>
      <c r="L98" s="119" t="e">
        <f>L97/M97</f>
        <v>#DIV/0!</v>
      </c>
      <c r="M98" s="179"/>
      <c r="N98" s="182"/>
    </row>
    <row r="99" spans="1:14" ht="21" customHeight="1" thickBot="1">
      <c r="A99" s="206">
        <f>A97+1</f>
        <v>146</v>
      </c>
      <c r="B99" s="102"/>
      <c r="C99" s="102"/>
      <c r="D99" s="114"/>
      <c r="E99" s="115"/>
      <c r="F99" s="116"/>
      <c r="G99" s="115"/>
      <c r="H99" s="102"/>
      <c r="I99" s="115"/>
      <c r="J99" s="102"/>
      <c r="K99" s="114"/>
      <c r="L99" s="115"/>
      <c r="M99" s="179">
        <f>SUM(B99:L99)</f>
        <v>0</v>
      </c>
      <c r="N99" s="182"/>
    </row>
    <row r="100" spans="1:14" ht="21" customHeight="1" thickBot="1">
      <c r="A100" s="207"/>
      <c r="B100" s="117" t="e">
        <f>B99/$M99</f>
        <v>#DIV/0!</v>
      </c>
      <c r="C100" s="118" t="e">
        <f>C99/$M99/2</f>
        <v>#DIV/0!</v>
      </c>
      <c r="D100" s="117" t="e">
        <f aca="true" t="shared" si="47" ref="D100:I100">D99/$M99</f>
        <v>#DIV/0!</v>
      </c>
      <c r="E100" s="119" t="e">
        <f t="shared" si="47"/>
        <v>#DIV/0!</v>
      </c>
      <c r="F100" s="120" t="e">
        <f t="shared" si="47"/>
        <v>#DIV/0!</v>
      </c>
      <c r="G100" s="119" t="e">
        <f t="shared" si="47"/>
        <v>#DIV/0!</v>
      </c>
      <c r="H100" s="118" t="e">
        <f t="shared" si="47"/>
        <v>#DIV/0!</v>
      </c>
      <c r="I100" s="119" t="e">
        <f t="shared" si="47"/>
        <v>#DIV/0!</v>
      </c>
      <c r="J100" s="118" t="e">
        <f>J99/M99</f>
        <v>#DIV/0!</v>
      </c>
      <c r="K100" s="117" t="e">
        <f>K99/M99</f>
        <v>#DIV/0!</v>
      </c>
      <c r="L100" s="119" t="e">
        <f>L99/M99</f>
        <v>#DIV/0!</v>
      </c>
      <c r="M100" s="180"/>
      <c r="N100" s="183"/>
    </row>
    <row r="101" spans="1:14" ht="21" customHeight="1" thickBot="1">
      <c r="A101" s="206">
        <f>A99+1</f>
        <v>147</v>
      </c>
      <c r="B101" s="102"/>
      <c r="C101" s="102"/>
      <c r="D101" s="114"/>
      <c r="E101" s="115"/>
      <c r="F101" s="116"/>
      <c r="G101" s="115"/>
      <c r="H101" s="102"/>
      <c r="I101" s="115"/>
      <c r="J101" s="102"/>
      <c r="K101" s="114"/>
      <c r="L101" s="115"/>
      <c r="M101" s="181">
        <f>SUM(B101:L101)</f>
        <v>0</v>
      </c>
      <c r="N101" s="182"/>
    </row>
    <row r="102" spans="1:14" ht="21" customHeight="1" thickBot="1">
      <c r="A102" s="208"/>
      <c r="B102" s="117" t="e">
        <f>B101/$M101</f>
        <v>#DIV/0!</v>
      </c>
      <c r="C102" s="118" t="e">
        <f>C101/$M101/2</f>
        <v>#DIV/0!</v>
      </c>
      <c r="D102" s="117" t="e">
        <f aca="true" t="shared" si="48" ref="D102:I102">D101/$M101</f>
        <v>#DIV/0!</v>
      </c>
      <c r="E102" s="119" t="e">
        <f t="shared" si="48"/>
        <v>#DIV/0!</v>
      </c>
      <c r="F102" s="120" t="e">
        <f t="shared" si="48"/>
        <v>#DIV/0!</v>
      </c>
      <c r="G102" s="119" t="e">
        <f t="shared" si="48"/>
        <v>#DIV/0!</v>
      </c>
      <c r="H102" s="118" t="e">
        <f t="shared" si="48"/>
        <v>#DIV/0!</v>
      </c>
      <c r="I102" s="119" t="e">
        <f t="shared" si="48"/>
        <v>#DIV/0!</v>
      </c>
      <c r="J102" s="118" t="e">
        <f>J101/M101</f>
        <v>#DIV/0!</v>
      </c>
      <c r="K102" s="117" t="e">
        <f>K101/M101</f>
        <v>#DIV/0!</v>
      </c>
      <c r="L102" s="119" t="e">
        <f>L101/M101</f>
        <v>#DIV/0!</v>
      </c>
      <c r="M102" s="181"/>
      <c r="N102" s="182"/>
    </row>
    <row r="103" spans="1:14" ht="21" customHeight="1" thickBot="1">
      <c r="A103" s="206">
        <f>A101+1</f>
        <v>148</v>
      </c>
      <c r="B103" s="102"/>
      <c r="C103" s="102"/>
      <c r="D103" s="114"/>
      <c r="E103" s="115"/>
      <c r="F103" s="116"/>
      <c r="G103" s="115"/>
      <c r="H103" s="102"/>
      <c r="I103" s="115"/>
      <c r="J103" s="102"/>
      <c r="K103" s="114"/>
      <c r="L103" s="115"/>
      <c r="M103" s="179">
        <f>SUM(B103:L103)</f>
        <v>0</v>
      </c>
      <c r="N103" s="182"/>
    </row>
    <row r="104" spans="1:14" ht="21" customHeight="1" thickBot="1">
      <c r="A104" s="207"/>
      <c r="B104" s="117" t="e">
        <f>B103/$M103</f>
        <v>#DIV/0!</v>
      </c>
      <c r="C104" s="118" t="e">
        <f>C103/$M103/2</f>
        <v>#DIV/0!</v>
      </c>
      <c r="D104" s="117" t="e">
        <f aca="true" t="shared" si="49" ref="D104:I104">D103/$M103</f>
        <v>#DIV/0!</v>
      </c>
      <c r="E104" s="119" t="e">
        <f t="shared" si="49"/>
        <v>#DIV/0!</v>
      </c>
      <c r="F104" s="120" t="e">
        <f t="shared" si="49"/>
        <v>#DIV/0!</v>
      </c>
      <c r="G104" s="119" t="e">
        <f t="shared" si="49"/>
        <v>#DIV/0!</v>
      </c>
      <c r="H104" s="118" t="e">
        <f t="shared" si="49"/>
        <v>#DIV/0!</v>
      </c>
      <c r="I104" s="119" t="e">
        <f t="shared" si="49"/>
        <v>#DIV/0!</v>
      </c>
      <c r="J104" s="118" t="e">
        <f>J103/M103</f>
        <v>#DIV/0!</v>
      </c>
      <c r="K104" s="117" t="e">
        <f>K103/M103</f>
        <v>#DIV/0!</v>
      </c>
      <c r="L104" s="119" t="e">
        <f>L103/M103</f>
        <v>#DIV/0!</v>
      </c>
      <c r="M104" s="179"/>
      <c r="N104" s="182"/>
    </row>
    <row r="105" spans="1:14" ht="21" customHeight="1" thickBot="1">
      <c r="A105" s="206">
        <f>A103+1</f>
        <v>149</v>
      </c>
      <c r="B105" s="102"/>
      <c r="C105" s="102"/>
      <c r="D105" s="114"/>
      <c r="E105" s="115"/>
      <c r="F105" s="116"/>
      <c r="G105" s="115"/>
      <c r="H105" s="102"/>
      <c r="I105" s="115"/>
      <c r="J105" s="102"/>
      <c r="K105" s="114"/>
      <c r="L105" s="115"/>
      <c r="M105" s="179">
        <f>SUM(B105:L105)</f>
        <v>0</v>
      </c>
      <c r="N105" s="182"/>
    </row>
    <row r="106" spans="1:14" ht="21" customHeight="1" thickBot="1">
      <c r="A106" s="208"/>
      <c r="B106" s="117" t="e">
        <f>B105/$M105</f>
        <v>#DIV/0!</v>
      </c>
      <c r="C106" s="118" t="e">
        <f>C105/$M105/2</f>
        <v>#DIV/0!</v>
      </c>
      <c r="D106" s="117" t="e">
        <f aca="true" t="shared" si="50" ref="D106:I106">D105/$M105</f>
        <v>#DIV/0!</v>
      </c>
      <c r="E106" s="119" t="e">
        <f t="shared" si="50"/>
        <v>#DIV/0!</v>
      </c>
      <c r="F106" s="120" t="e">
        <f t="shared" si="50"/>
        <v>#DIV/0!</v>
      </c>
      <c r="G106" s="119" t="e">
        <f t="shared" si="50"/>
        <v>#DIV/0!</v>
      </c>
      <c r="H106" s="118" t="e">
        <f t="shared" si="50"/>
        <v>#DIV/0!</v>
      </c>
      <c r="I106" s="119" t="e">
        <f t="shared" si="50"/>
        <v>#DIV/0!</v>
      </c>
      <c r="J106" s="118" t="e">
        <f>J105/M105</f>
        <v>#DIV/0!</v>
      </c>
      <c r="K106" s="117" t="e">
        <f>K105/M105</f>
        <v>#DIV/0!</v>
      </c>
      <c r="L106" s="119" t="e">
        <f>L105/M105</f>
        <v>#DIV/0!</v>
      </c>
      <c r="M106" s="179"/>
      <c r="N106" s="182"/>
    </row>
    <row r="107" spans="1:14" ht="21" customHeight="1" thickBot="1">
      <c r="A107" s="206">
        <f>A105+1</f>
        <v>150</v>
      </c>
      <c r="B107" s="102"/>
      <c r="C107" s="102"/>
      <c r="D107" s="114"/>
      <c r="E107" s="115"/>
      <c r="F107" s="116"/>
      <c r="G107" s="115"/>
      <c r="H107" s="102"/>
      <c r="I107" s="115"/>
      <c r="J107" s="102"/>
      <c r="K107" s="114"/>
      <c r="L107" s="115"/>
      <c r="M107" s="179">
        <f>SUM(B107:L107)</f>
        <v>0</v>
      </c>
      <c r="N107" s="182"/>
    </row>
    <row r="108" spans="1:14" ht="21" customHeight="1" thickBot="1">
      <c r="A108" s="207"/>
      <c r="B108" s="117" t="e">
        <f>B107/$M107</f>
        <v>#DIV/0!</v>
      </c>
      <c r="C108" s="118" t="e">
        <f>C107/$M107/2</f>
        <v>#DIV/0!</v>
      </c>
      <c r="D108" s="117" t="e">
        <f aca="true" t="shared" si="51" ref="D108:I108">D107/$M107</f>
        <v>#DIV/0!</v>
      </c>
      <c r="E108" s="119" t="e">
        <f t="shared" si="51"/>
        <v>#DIV/0!</v>
      </c>
      <c r="F108" s="120" t="e">
        <f t="shared" si="51"/>
        <v>#DIV/0!</v>
      </c>
      <c r="G108" s="119" t="e">
        <f t="shared" si="51"/>
        <v>#DIV/0!</v>
      </c>
      <c r="H108" s="118" t="e">
        <f t="shared" si="51"/>
        <v>#DIV/0!</v>
      </c>
      <c r="I108" s="119" t="e">
        <f t="shared" si="51"/>
        <v>#DIV/0!</v>
      </c>
      <c r="J108" s="118" t="e">
        <f>J107/M107</f>
        <v>#DIV/0!</v>
      </c>
      <c r="K108" s="117" t="e">
        <f>K107/M107</f>
        <v>#DIV/0!</v>
      </c>
      <c r="L108" s="119" t="e">
        <f>L107/M107</f>
        <v>#DIV/0!</v>
      </c>
      <c r="M108" s="179"/>
      <c r="N108" s="182"/>
    </row>
    <row r="109" spans="1:14" ht="21" customHeight="1" thickBot="1">
      <c r="A109" s="206">
        <f>A107+1</f>
        <v>151</v>
      </c>
      <c r="B109" s="102"/>
      <c r="C109" s="102"/>
      <c r="D109" s="114"/>
      <c r="E109" s="115"/>
      <c r="F109" s="116"/>
      <c r="G109" s="115"/>
      <c r="H109" s="102"/>
      <c r="I109" s="115"/>
      <c r="J109" s="102"/>
      <c r="K109" s="114"/>
      <c r="L109" s="115"/>
      <c r="M109" s="179">
        <f>SUM(B109:L109)</f>
        <v>0</v>
      </c>
      <c r="N109" s="182"/>
    </row>
    <row r="110" spans="1:14" ht="21" customHeight="1" thickBot="1">
      <c r="A110" s="208"/>
      <c r="B110" s="117" t="e">
        <f>B109/$M109</f>
        <v>#DIV/0!</v>
      </c>
      <c r="C110" s="118" t="e">
        <f>C109/$M109/2</f>
        <v>#DIV/0!</v>
      </c>
      <c r="D110" s="117" t="e">
        <f aca="true" t="shared" si="52" ref="D110:I110">D109/$M109</f>
        <v>#DIV/0!</v>
      </c>
      <c r="E110" s="119" t="e">
        <f t="shared" si="52"/>
        <v>#DIV/0!</v>
      </c>
      <c r="F110" s="120" t="e">
        <f t="shared" si="52"/>
        <v>#DIV/0!</v>
      </c>
      <c r="G110" s="119" t="e">
        <f t="shared" si="52"/>
        <v>#DIV/0!</v>
      </c>
      <c r="H110" s="118" t="e">
        <f t="shared" si="52"/>
        <v>#DIV/0!</v>
      </c>
      <c r="I110" s="119" t="e">
        <f t="shared" si="52"/>
        <v>#DIV/0!</v>
      </c>
      <c r="J110" s="118" t="e">
        <f>J109/M109</f>
        <v>#DIV/0!</v>
      </c>
      <c r="K110" s="117" t="e">
        <f>K109/M109</f>
        <v>#DIV/0!</v>
      </c>
      <c r="L110" s="119" t="e">
        <f>L109/M109</f>
        <v>#DIV/0!</v>
      </c>
      <c r="M110" s="179"/>
      <c r="N110" s="182"/>
    </row>
    <row r="111" spans="1:14" ht="21" customHeight="1" thickBot="1">
      <c r="A111" s="206">
        <f>A109+1</f>
        <v>152</v>
      </c>
      <c r="B111" s="102"/>
      <c r="C111" s="102"/>
      <c r="D111" s="114"/>
      <c r="E111" s="115"/>
      <c r="F111" s="116"/>
      <c r="G111" s="115"/>
      <c r="H111" s="102"/>
      <c r="I111" s="115"/>
      <c r="J111" s="102"/>
      <c r="K111" s="114"/>
      <c r="L111" s="115"/>
      <c r="M111" s="179">
        <f>SUM(B111:L111)</f>
        <v>0</v>
      </c>
      <c r="N111" s="182"/>
    </row>
    <row r="112" spans="1:14" ht="21" customHeight="1" thickBot="1">
      <c r="A112" s="207"/>
      <c r="B112" s="117" t="e">
        <f>B111/$M111</f>
        <v>#DIV/0!</v>
      </c>
      <c r="C112" s="118" t="e">
        <f>C111/$M111/2</f>
        <v>#DIV/0!</v>
      </c>
      <c r="D112" s="117" t="e">
        <f aca="true" t="shared" si="53" ref="D112:I112">D111/$M111</f>
        <v>#DIV/0!</v>
      </c>
      <c r="E112" s="119" t="e">
        <f t="shared" si="53"/>
        <v>#DIV/0!</v>
      </c>
      <c r="F112" s="120" t="e">
        <f t="shared" si="53"/>
        <v>#DIV/0!</v>
      </c>
      <c r="G112" s="119" t="e">
        <f t="shared" si="53"/>
        <v>#DIV/0!</v>
      </c>
      <c r="H112" s="118" t="e">
        <f t="shared" si="53"/>
        <v>#DIV/0!</v>
      </c>
      <c r="I112" s="119" t="e">
        <f t="shared" si="53"/>
        <v>#DIV/0!</v>
      </c>
      <c r="J112" s="118" t="e">
        <f>J111/M111</f>
        <v>#DIV/0!</v>
      </c>
      <c r="K112" s="117" t="e">
        <f>K111/M111</f>
        <v>#DIV/0!</v>
      </c>
      <c r="L112" s="119" t="e">
        <f>L111/M111</f>
        <v>#DIV/0!</v>
      </c>
      <c r="M112" s="179"/>
      <c r="N112" s="182"/>
    </row>
    <row r="113" spans="1:14" ht="21" customHeight="1" thickBot="1">
      <c r="A113" s="206">
        <f>A111+1</f>
        <v>153</v>
      </c>
      <c r="B113" s="102"/>
      <c r="C113" s="102"/>
      <c r="D113" s="114"/>
      <c r="E113" s="115"/>
      <c r="F113" s="116"/>
      <c r="G113" s="115"/>
      <c r="H113" s="102"/>
      <c r="I113" s="115"/>
      <c r="J113" s="102"/>
      <c r="K113" s="114"/>
      <c r="L113" s="115"/>
      <c r="M113" s="179">
        <f>SUM(B113:L113)</f>
        <v>0</v>
      </c>
      <c r="N113" s="182"/>
    </row>
    <row r="114" spans="1:14" ht="21" customHeight="1" thickBot="1">
      <c r="A114" s="208"/>
      <c r="B114" s="117" t="e">
        <f>B113/$M113</f>
        <v>#DIV/0!</v>
      </c>
      <c r="C114" s="118" t="e">
        <f>C113/$M113/2</f>
        <v>#DIV/0!</v>
      </c>
      <c r="D114" s="117" t="e">
        <f aca="true" t="shared" si="54" ref="D114:I114">D113/$M113</f>
        <v>#DIV/0!</v>
      </c>
      <c r="E114" s="119" t="e">
        <f t="shared" si="54"/>
        <v>#DIV/0!</v>
      </c>
      <c r="F114" s="120" t="e">
        <f t="shared" si="54"/>
        <v>#DIV/0!</v>
      </c>
      <c r="G114" s="119" t="e">
        <f t="shared" si="54"/>
        <v>#DIV/0!</v>
      </c>
      <c r="H114" s="118" t="e">
        <f t="shared" si="54"/>
        <v>#DIV/0!</v>
      </c>
      <c r="I114" s="119" t="e">
        <f t="shared" si="54"/>
        <v>#DIV/0!</v>
      </c>
      <c r="J114" s="118" t="e">
        <f>J113/M113</f>
        <v>#DIV/0!</v>
      </c>
      <c r="K114" s="117" t="e">
        <f>K113/M113</f>
        <v>#DIV/0!</v>
      </c>
      <c r="L114" s="119" t="e">
        <f>L113/M113</f>
        <v>#DIV/0!</v>
      </c>
      <c r="M114" s="179"/>
      <c r="N114" s="182"/>
    </row>
    <row r="115" spans="1:15" ht="21" customHeight="1" thickBot="1">
      <c r="A115" s="206">
        <f>A113+1</f>
        <v>154</v>
      </c>
      <c r="B115" s="102"/>
      <c r="C115" s="102"/>
      <c r="D115" s="114"/>
      <c r="E115" s="115"/>
      <c r="F115" s="116"/>
      <c r="G115" s="115"/>
      <c r="H115" s="102"/>
      <c r="I115" s="115"/>
      <c r="J115" s="102"/>
      <c r="K115" s="114"/>
      <c r="L115" s="115"/>
      <c r="M115" s="179">
        <f>SUM(B115:L115)</f>
        <v>0</v>
      </c>
      <c r="N115" s="182"/>
      <c r="O115" s="122"/>
    </row>
    <row r="116" spans="1:14" ht="21" customHeight="1" thickBot="1">
      <c r="A116" s="207"/>
      <c r="B116" s="117" t="e">
        <f>B115/$M115</f>
        <v>#DIV/0!</v>
      </c>
      <c r="C116" s="118" t="e">
        <f>C115/$M115/2</f>
        <v>#DIV/0!</v>
      </c>
      <c r="D116" s="117" t="e">
        <f aca="true" t="shared" si="55" ref="D116:I116">D115/$M115</f>
        <v>#DIV/0!</v>
      </c>
      <c r="E116" s="119" t="e">
        <f t="shared" si="55"/>
        <v>#DIV/0!</v>
      </c>
      <c r="F116" s="120" t="e">
        <f t="shared" si="55"/>
        <v>#DIV/0!</v>
      </c>
      <c r="G116" s="119" t="e">
        <f t="shared" si="55"/>
        <v>#DIV/0!</v>
      </c>
      <c r="H116" s="118" t="e">
        <f t="shared" si="55"/>
        <v>#DIV/0!</v>
      </c>
      <c r="I116" s="119" t="e">
        <f t="shared" si="55"/>
        <v>#DIV/0!</v>
      </c>
      <c r="J116" s="118" t="e">
        <f>J115/M115</f>
        <v>#DIV/0!</v>
      </c>
      <c r="K116" s="117" t="e">
        <f>K115/M115</f>
        <v>#DIV/0!</v>
      </c>
      <c r="L116" s="119" t="e">
        <f>L115/M115</f>
        <v>#DIV/0!</v>
      </c>
      <c r="M116" s="180"/>
      <c r="N116" s="183"/>
    </row>
    <row r="117" spans="1:14" ht="21" customHeight="1" thickBot="1">
      <c r="A117" s="206">
        <f>A115+1</f>
        <v>155</v>
      </c>
      <c r="B117" s="102"/>
      <c r="C117" s="102"/>
      <c r="D117" s="114"/>
      <c r="E117" s="115"/>
      <c r="F117" s="116"/>
      <c r="G117" s="115"/>
      <c r="H117" s="102"/>
      <c r="I117" s="115"/>
      <c r="J117" s="102"/>
      <c r="K117" s="114"/>
      <c r="L117" s="115"/>
      <c r="M117" s="181">
        <f>SUM(B117:L117)</f>
        <v>0</v>
      </c>
      <c r="N117" s="182"/>
    </row>
    <row r="118" spans="1:14" ht="21" customHeight="1" thickBot="1">
      <c r="A118" s="208"/>
      <c r="B118" s="117" t="e">
        <f>B117/$M117</f>
        <v>#DIV/0!</v>
      </c>
      <c r="C118" s="118" t="e">
        <f>C117/$M117/2</f>
        <v>#DIV/0!</v>
      </c>
      <c r="D118" s="117" t="e">
        <f aca="true" t="shared" si="56" ref="D118:I118">D117/$M117</f>
        <v>#DIV/0!</v>
      </c>
      <c r="E118" s="119" t="e">
        <f t="shared" si="56"/>
        <v>#DIV/0!</v>
      </c>
      <c r="F118" s="120" t="e">
        <f t="shared" si="56"/>
        <v>#DIV/0!</v>
      </c>
      <c r="G118" s="119" t="e">
        <f t="shared" si="56"/>
        <v>#DIV/0!</v>
      </c>
      <c r="H118" s="118" t="e">
        <f t="shared" si="56"/>
        <v>#DIV/0!</v>
      </c>
      <c r="I118" s="119" t="e">
        <f t="shared" si="56"/>
        <v>#DIV/0!</v>
      </c>
      <c r="J118" s="118" t="e">
        <f>J117/M117</f>
        <v>#DIV/0!</v>
      </c>
      <c r="K118" s="117" t="e">
        <f>K117/M117</f>
        <v>#DIV/0!</v>
      </c>
      <c r="L118" s="119" t="e">
        <f>L117/M117</f>
        <v>#DIV/0!</v>
      </c>
      <c r="M118" s="181"/>
      <c r="N118" s="182"/>
    </row>
    <row r="119" spans="1:14" ht="21" customHeight="1" thickBot="1">
      <c r="A119" s="206">
        <f>A117+1</f>
        <v>156</v>
      </c>
      <c r="B119" s="102"/>
      <c r="C119" s="102"/>
      <c r="D119" s="114"/>
      <c r="E119" s="115"/>
      <c r="F119" s="116"/>
      <c r="G119" s="115"/>
      <c r="H119" s="102"/>
      <c r="I119" s="115"/>
      <c r="J119" s="102"/>
      <c r="K119" s="114"/>
      <c r="L119" s="115"/>
      <c r="M119" s="179">
        <f>SUM(B119:L119)</f>
        <v>0</v>
      </c>
      <c r="N119" s="182"/>
    </row>
    <row r="120" spans="1:14" ht="21" customHeight="1" thickBot="1">
      <c r="A120" s="207"/>
      <c r="B120" s="117" t="e">
        <f>B119/$M119</f>
        <v>#DIV/0!</v>
      </c>
      <c r="C120" s="118" t="e">
        <f>C119/$M119/2</f>
        <v>#DIV/0!</v>
      </c>
      <c r="D120" s="117" t="e">
        <f aca="true" t="shared" si="57" ref="D120:I120">D119/$M119</f>
        <v>#DIV/0!</v>
      </c>
      <c r="E120" s="119" t="e">
        <f t="shared" si="57"/>
        <v>#DIV/0!</v>
      </c>
      <c r="F120" s="120" t="e">
        <f t="shared" si="57"/>
        <v>#DIV/0!</v>
      </c>
      <c r="G120" s="119" t="e">
        <f t="shared" si="57"/>
        <v>#DIV/0!</v>
      </c>
      <c r="H120" s="118" t="e">
        <f t="shared" si="57"/>
        <v>#DIV/0!</v>
      </c>
      <c r="I120" s="119" t="e">
        <f t="shared" si="57"/>
        <v>#DIV/0!</v>
      </c>
      <c r="J120" s="118" t="e">
        <f>J119/M119</f>
        <v>#DIV/0!</v>
      </c>
      <c r="K120" s="117" t="e">
        <f>K119/M119</f>
        <v>#DIV/0!</v>
      </c>
      <c r="L120" s="119" t="e">
        <f>L119/M119</f>
        <v>#DIV/0!</v>
      </c>
      <c r="M120" s="179"/>
      <c r="N120" s="182"/>
    </row>
    <row r="121" spans="1:14" ht="21" customHeight="1" thickBot="1">
      <c r="A121" s="206">
        <f>A119+1</f>
        <v>157</v>
      </c>
      <c r="B121" s="102"/>
      <c r="C121" s="102"/>
      <c r="D121" s="114"/>
      <c r="E121" s="115"/>
      <c r="F121" s="116"/>
      <c r="G121" s="115"/>
      <c r="H121" s="102"/>
      <c r="I121" s="115"/>
      <c r="J121" s="102"/>
      <c r="K121" s="114"/>
      <c r="L121" s="115"/>
      <c r="M121" s="179">
        <f>SUM(B121:L121)</f>
        <v>0</v>
      </c>
      <c r="N121" s="182"/>
    </row>
    <row r="122" spans="1:14" ht="21" customHeight="1" thickBot="1">
      <c r="A122" s="208"/>
      <c r="B122" s="117" t="e">
        <f>B121/$M121</f>
        <v>#DIV/0!</v>
      </c>
      <c r="C122" s="118" t="e">
        <f>C121/$M121/2</f>
        <v>#DIV/0!</v>
      </c>
      <c r="D122" s="117" t="e">
        <f aca="true" t="shared" si="58" ref="D122:I122">D121/$M121</f>
        <v>#DIV/0!</v>
      </c>
      <c r="E122" s="119" t="e">
        <f t="shared" si="58"/>
        <v>#DIV/0!</v>
      </c>
      <c r="F122" s="120" t="e">
        <f t="shared" si="58"/>
        <v>#DIV/0!</v>
      </c>
      <c r="G122" s="119" t="e">
        <f t="shared" si="58"/>
        <v>#DIV/0!</v>
      </c>
      <c r="H122" s="118" t="e">
        <f t="shared" si="58"/>
        <v>#DIV/0!</v>
      </c>
      <c r="I122" s="119" t="e">
        <f t="shared" si="58"/>
        <v>#DIV/0!</v>
      </c>
      <c r="J122" s="118" t="e">
        <f>J121/M121</f>
        <v>#DIV/0!</v>
      </c>
      <c r="K122" s="117" t="e">
        <f>K121/M121</f>
        <v>#DIV/0!</v>
      </c>
      <c r="L122" s="119" t="e">
        <f>L121/M121</f>
        <v>#DIV/0!</v>
      </c>
      <c r="M122" s="179"/>
      <c r="N122" s="182"/>
    </row>
    <row r="123" spans="1:14" ht="21" customHeight="1" thickBot="1">
      <c r="A123" s="206">
        <f>A121+1</f>
        <v>158</v>
      </c>
      <c r="B123" s="102"/>
      <c r="C123" s="102"/>
      <c r="D123" s="114"/>
      <c r="E123" s="115"/>
      <c r="F123" s="116"/>
      <c r="G123" s="115"/>
      <c r="H123" s="102"/>
      <c r="I123" s="115"/>
      <c r="J123" s="102"/>
      <c r="K123" s="114"/>
      <c r="L123" s="115"/>
      <c r="M123" s="179">
        <f>SUM(B123:L123)</f>
        <v>0</v>
      </c>
      <c r="N123" s="182"/>
    </row>
    <row r="124" spans="1:14" ht="21" customHeight="1" thickBot="1">
      <c r="A124" s="207"/>
      <c r="B124" s="117" t="e">
        <f>B123/$M123</f>
        <v>#DIV/0!</v>
      </c>
      <c r="C124" s="118" t="e">
        <f>C123/$M123/2</f>
        <v>#DIV/0!</v>
      </c>
      <c r="D124" s="117" t="e">
        <f aca="true" t="shared" si="59" ref="D124:I124">D123/$M123</f>
        <v>#DIV/0!</v>
      </c>
      <c r="E124" s="119" t="e">
        <f t="shared" si="59"/>
        <v>#DIV/0!</v>
      </c>
      <c r="F124" s="120" t="e">
        <f t="shared" si="59"/>
        <v>#DIV/0!</v>
      </c>
      <c r="G124" s="119" t="e">
        <f t="shared" si="59"/>
        <v>#DIV/0!</v>
      </c>
      <c r="H124" s="118" t="e">
        <f t="shared" si="59"/>
        <v>#DIV/0!</v>
      </c>
      <c r="I124" s="119" t="e">
        <f t="shared" si="59"/>
        <v>#DIV/0!</v>
      </c>
      <c r="J124" s="118" t="e">
        <f>J123/M123</f>
        <v>#DIV/0!</v>
      </c>
      <c r="K124" s="117" t="e">
        <f>K123/M123</f>
        <v>#DIV/0!</v>
      </c>
      <c r="L124" s="119" t="e">
        <f>L123/M123</f>
        <v>#DIV/0!</v>
      </c>
      <c r="M124" s="179"/>
      <c r="N124" s="182"/>
    </row>
    <row r="125" spans="1:14" ht="21" customHeight="1" thickBot="1">
      <c r="A125" s="206">
        <f>A123+1</f>
        <v>159</v>
      </c>
      <c r="B125" s="102"/>
      <c r="C125" s="102"/>
      <c r="D125" s="114"/>
      <c r="E125" s="115"/>
      <c r="F125" s="116"/>
      <c r="G125" s="115"/>
      <c r="H125" s="102"/>
      <c r="I125" s="115"/>
      <c r="J125" s="102"/>
      <c r="K125" s="114"/>
      <c r="L125" s="115"/>
      <c r="M125" s="179">
        <f>SUM(B125:L125)</f>
        <v>0</v>
      </c>
      <c r="N125" s="182"/>
    </row>
    <row r="126" spans="1:14" ht="21" customHeight="1" thickBot="1">
      <c r="A126" s="208"/>
      <c r="B126" s="117" t="e">
        <f>B125/$M125</f>
        <v>#DIV/0!</v>
      </c>
      <c r="C126" s="118" t="e">
        <f>C125/$M125/2</f>
        <v>#DIV/0!</v>
      </c>
      <c r="D126" s="117" t="e">
        <f aca="true" t="shared" si="60" ref="D126:I126">D125/$M125</f>
        <v>#DIV/0!</v>
      </c>
      <c r="E126" s="119" t="e">
        <f t="shared" si="60"/>
        <v>#DIV/0!</v>
      </c>
      <c r="F126" s="120" t="e">
        <f t="shared" si="60"/>
        <v>#DIV/0!</v>
      </c>
      <c r="G126" s="119" t="e">
        <f t="shared" si="60"/>
        <v>#DIV/0!</v>
      </c>
      <c r="H126" s="118" t="e">
        <f t="shared" si="60"/>
        <v>#DIV/0!</v>
      </c>
      <c r="I126" s="119" t="e">
        <f t="shared" si="60"/>
        <v>#DIV/0!</v>
      </c>
      <c r="J126" s="118" t="e">
        <f>J125/M125</f>
        <v>#DIV/0!</v>
      </c>
      <c r="K126" s="117" t="e">
        <f>K125/M125</f>
        <v>#DIV/0!</v>
      </c>
      <c r="L126" s="119" t="e">
        <f>L125/M125</f>
        <v>#DIV/0!</v>
      </c>
      <c r="M126" s="179"/>
      <c r="N126" s="182"/>
    </row>
    <row r="127" spans="1:14" ht="21" customHeight="1" thickBot="1">
      <c r="A127" s="206">
        <f>A125+1</f>
        <v>160</v>
      </c>
      <c r="B127" s="102"/>
      <c r="C127" s="102"/>
      <c r="D127" s="114"/>
      <c r="E127" s="115"/>
      <c r="F127" s="116"/>
      <c r="G127" s="115"/>
      <c r="H127" s="102"/>
      <c r="I127" s="115"/>
      <c r="J127" s="102"/>
      <c r="K127" s="114"/>
      <c r="L127" s="115"/>
      <c r="M127" s="179">
        <f>SUM(B127:L127)</f>
        <v>0</v>
      </c>
      <c r="N127" s="182"/>
    </row>
    <row r="128" spans="1:14" ht="21" customHeight="1" thickBot="1">
      <c r="A128" s="207"/>
      <c r="B128" s="117" t="e">
        <f>B127/$M127</f>
        <v>#DIV/0!</v>
      </c>
      <c r="C128" s="118" t="e">
        <f>C127/$M127/2</f>
        <v>#DIV/0!</v>
      </c>
      <c r="D128" s="117" t="e">
        <f aca="true" t="shared" si="61" ref="D128:I128">D127/$M127</f>
        <v>#DIV/0!</v>
      </c>
      <c r="E128" s="119" t="e">
        <f t="shared" si="61"/>
        <v>#DIV/0!</v>
      </c>
      <c r="F128" s="120" t="e">
        <f t="shared" si="61"/>
        <v>#DIV/0!</v>
      </c>
      <c r="G128" s="119" t="e">
        <f t="shared" si="61"/>
        <v>#DIV/0!</v>
      </c>
      <c r="H128" s="118" t="e">
        <f t="shared" si="61"/>
        <v>#DIV/0!</v>
      </c>
      <c r="I128" s="119" t="e">
        <f t="shared" si="61"/>
        <v>#DIV/0!</v>
      </c>
      <c r="J128" s="118" t="e">
        <f>J127/M127</f>
        <v>#DIV/0!</v>
      </c>
      <c r="K128" s="117" t="e">
        <f>K127/M127</f>
        <v>#DIV/0!</v>
      </c>
      <c r="L128" s="119" t="e">
        <f>L127/M127</f>
        <v>#DIV/0!</v>
      </c>
      <c r="M128" s="179"/>
      <c r="N128" s="182"/>
    </row>
    <row r="129" spans="1:14" ht="21" customHeight="1" thickBot="1">
      <c r="A129" s="206">
        <f>A127+1</f>
        <v>161</v>
      </c>
      <c r="B129" s="102"/>
      <c r="C129" s="102"/>
      <c r="D129" s="114"/>
      <c r="E129" s="115"/>
      <c r="F129" s="116"/>
      <c r="G129" s="115"/>
      <c r="H129" s="102"/>
      <c r="I129" s="115"/>
      <c r="J129" s="102"/>
      <c r="K129" s="114"/>
      <c r="L129" s="115"/>
      <c r="M129" s="179">
        <f>SUM(B129:L129)</f>
        <v>0</v>
      </c>
      <c r="N129" s="182"/>
    </row>
    <row r="130" spans="1:14" ht="21" customHeight="1" thickBot="1">
      <c r="A130" s="208"/>
      <c r="B130" s="117" t="e">
        <f>B129/$M129</f>
        <v>#DIV/0!</v>
      </c>
      <c r="C130" s="118" t="e">
        <f>C129/$M129/2</f>
        <v>#DIV/0!</v>
      </c>
      <c r="D130" s="117" t="e">
        <f aca="true" t="shared" si="62" ref="D130:I130">D129/$M129</f>
        <v>#DIV/0!</v>
      </c>
      <c r="E130" s="119" t="e">
        <f t="shared" si="62"/>
        <v>#DIV/0!</v>
      </c>
      <c r="F130" s="120" t="e">
        <f t="shared" si="62"/>
        <v>#DIV/0!</v>
      </c>
      <c r="G130" s="119" t="e">
        <f t="shared" si="62"/>
        <v>#DIV/0!</v>
      </c>
      <c r="H130" s="118" t="e">
        <f t="shared" si="62"/>
        <v>#DIV/0!</v>
      </c>
      <c r="I130" s="119" t="e">
        <f t="shared" si="62"/>
        <v>#DIV/0!</v>
      </c>
      <c r="J130" s="118" t="e">
        <f>J129/M129</f>
        <v>#DIV/0!</v>
      </c>
      <c r="K130" s="117" t="e">
        <f>K129/M129</f>
        <v>#DIV/0!</v>
      </c>
      <c r="L130" s="119" t="e">
        <f>L129/M129</f>
        <v>#DIV/0!</v>
      </c>
      <c r="M130" s="179"/>
      <c r="N130" s="182"/>
    </row>
    <row r="131" spans="1:14" ht="21" customHeight="1" thickBot="1">
      <c r="A131" s="206">
        <f>A129+1</f>
        <v>162</v>
      </c>
      <c r="B131" s="102"/>
      <c r="C131" s="102"/>
      <c r="D131" s="114"/>
      <c r="E131" s="115"/>
      <c r="F131" s="116"/>
      <c r="G131" s="115"/>
      <c r="H131" s="102"/>
      <c r="I131" s="115"/>
      <c r="J131" s="102"/>
      <c r="K131" s="114"/>
      <c r="L131" s="115"/>
      <c r="M131" s="179">
        <f>SUM(B131:L131)</f>
        <v>0</v>
      </c>
      <c r="N131" s="182"/>
    </row>
    <row r="132" spans="1:14" ht="21" customHeight="1" thickBot="1">
      <c r="A132" s="207"/>
      <c r="B132" s="117" t="e">
        <f>B131/$M131</f>
        <v>#DIV/0!</v>
      </c>
      <c r="C132" s="118" t="e">
        <f>C131/$M131/2</f>
        <v>#DIV/0!</v>
      </c>
      <c r="D132" s="117" t="e">
        <f aca="true" t="shared" si="63" ref="D132:I132">D131/$M131</f>
        <v>#DIV/0!</v>
      </c>
      <c r="E132" s="119" t="e">
        <f t="shared" si="63"/>
        <v>#DIV/0!</v>
      </c>
      <c r="F132" s="120" t="e">
        <f t="shared" si="63"/>
        <v>#DIV/0!</v>
      </c>
      <c r="G132" s="119" t="e">
        <f t="shared" si="63"/>
        <v>#DIV/0!</v>
      </c>
      <c r="H132" s="118" t="e">
        <f t="shared" si="63"/>
        <v>#DIV/0!</v>
      </c>
      <c r="I132" s="119" t="e">
        <f t="shared" si="63"/>
        <v>#DIV/0!</v>
      </c>
      <c r="J132" s="118" t="e">
        <f>J131/M131</f>
        <v>#DIV/0!</v>
      </c>
      <c r="K132" s="117" t="e">
        <f>K131/M131</f>
        <v>#DIV/0!</v>
      </c>
      <c r="L132" s="119" t="e">
        <f>L131/M131</f>
        <v>#DIV/0!</v>
      </c>
      <c r="M132" s="180"/>
      <c r="N132" s="182"/>
    </row>
    <row r="133" spans="1:14" ht="21" customHeight="1" thickBot="1">
      <c r="A133" s="206">
        <f>A131+1</f>
        <v>163</v>
      </c>
      <c r="B133" s="102"/>
      <c r="C133" s="102"/>
      <c r="D133" s="114"/>
      <c r="E133" s="115"/>
      <c r="F133" s="116"/>
      <c r="G133" s="115"/>
      <c r="H133" s="102"/>
      <c r="I133" s="115"/>
      <c r="J133" s="102"/>
      <c r="K133" s="114"/>
      <c r="L133" s="115"/>
      <c r="M133" s="179">
        <f>SUM(B133:L133)</f>
        <v>0</v>
      </c>
      <c r="N133" s="182"/>
    </row>
    <row r="134" spans="1:14" ht="21" customHeight="1" thickBot="1">
      <c r="A134" s="208"/>
      <c r="B134" s="117" t="e">
        <f>B133/$M133</f>
        <v>#DIV/0!</v>
      </c>
      <c r="C134" s="118" t="e">
        <f>C133/$M133/2</f>
        <v>#DIV/0!</v>
      </c>
      <c r="D134" s="117" t="e">
        <f aca="true" t="shared" si="64" ref="D134:I134">D133/$M133</f>
        <v>#DIV/0!</v>
      </c>
      <c r="E134" s="119" t="e">
        <f t="shared" si="64"/>
        <v>#DIV/0!</v>
      </c>
      <c r="F134" s="120" t="e">
        <f t="shared" si="64"/>
        <v>#DIV/0!</v>
      </c>
      <c r="G134" s="119" t="e">
        <f t="shared" si="64"/>
        <v>#DIV/0!</v>
      </c>
      <c r="H134" s="118" t="e">
        <f t="shared" si="64"/>
        <v>#DIV/0!</v>
      </c>
      <c r="I134" s="119" t="e">
        <f t="shared" si="64"/>
        <v>#DIV/0!</v>
      </c>
      <c r="J134" s="118" t="e">
        <f>J133/M133</f>
        <v>#DIV/0!</v>
      </c>
      <c r="K134" s="117" t="e">
        <f>K133/M133</f>
        <v>#DIV/0!</v>
      </c>
      <c r="L134" s="119" t="e">
        <f>L133/M133</f>
        <v>#DIV/0!</v>
      </c>
      <c r="M134" s="180"/>
      <c r="N134" s="183"/>
    </row>
  </sheetData>
  <sheetProtection/>
  <mergeCells count="146">
    <mergeCell ref="A19:A20"/>
    <mergeCell ref="A15:A16"/>
    <mergeCell ref="A133:A134"/>
    <mergeCell ref="A59:A60"/>
    <mergeCell ref="A77:A78"/>
    <mergeCell ref="A75:A76"/>
    <mergeCell ref="A103:A104"/>
    <mergeCell ref="A51:A52"/>
    <mergeCell ref="A35:A36"/>
    <mergeCell ref="A33:A34"/>
    <mergeCell ref="A5:A6"/>
    <mergeCell ref="A13:A14"/>
    <mergeCell ref="A17:A18"/>
    <mergeCell ref="A39:A40"/>
    <mergeCell ref="A29:A30"/>
    <mergeCell ref="A21:A22"/>
    <mergeCell ref="A25:A26"/>
    <mergeCell ref="A27:A28"/>
    <mergeCell ref="A7:A8"/>
    <mergeCell ref="A37:A38"/>
    <mergeCell ref="M29:M30"/>
    <mergeCell ref="M27:M28"/>
    <mergeCell ref="A9:A10"/>
    <mergeCell ref="A11:A12"/>
    <mergeCell ref="M17:M18"/>
    <mergeCell ref="M15:M16"/>
    <mergeCell ref="M13:M14"/>
    <mergeCell ref="A23:A24"/>
    <mergeCell ref="M25:M26"/>
    <mergeCell ref="M19:M20"/>
    <mergeCell ref="A49:A50"/>
    <mergeCell ref="A47:A48"/>
    <mergeCell ref="M47:M48"/>
    <mergeCell ref="M31:M32"/>
    <mergeCell ref="M45:M46"/>
    <mergeCell ref="M43:M44"/>
    <mergeCell ref="A43:A44"/>
    <mergeCell ref="A45:A46"/>
    <mergeCell ref="A31:A32"/>
    <mergeCell ref="A41:A42"/>
    <mergeCell ref="M41:M42"/>
    <mergeCell ref="A53:A54"/>
    <mergeCell ref="A61:A62"/>
    <mergeCell ref="M71:M72"/>
    <mergeCell ref="A63:A64"/>
    <mergeCell ref="A55:A56"/>
    <mergeCell ref="M55:M56"/>
    <mergeCell ref="M57:M58"/>
    <mergeCell ref="M59:M60"/>
    <mergeCell ref="A57:A58"/>
    <mergeCell ref="A73:A74"/>
    <mergeCell ref="A71:A72"/>
    <mergeCell ref="A69:A70"/>
    <mergeCell ref="A67:A68"/>
    <mergeCell ref="M61:M62"/>
    <mergeCell ref="A65:A66"/>
    <mergeCell ref="M67:M68"/>
    <mergeCell ref="M69:M70"/>
    <mergeCell ref="M65:M66"/>
    <mergeCell ref="N53:N68"/>
    <mergeCell ref="A89:A90"/>
    <mergeCell ref="A87:A88"/>
    <mergeCell ref="A85:A86"/>
    <mergeCell ref="A83:A84"/>
    <mergeCell ref="N69:N84"/>
    <mergeCell ref="A81:A82"/>
    <mergeCell ref="A79:A80"/>
    <mergeCell ref="M81:M82"/>
    <mergeCell ref="M63:M64"/>
    <mergeCell ref="A95:A96"/>
    <mergeCell ref="M95:M96"/>
    <mergeCell ref="A93:A94"/>
    <mergeCell ref="M93:M94"/>
    <mergeCell ref="A91:A92"/>
    <mergeCell ref="M85:M86"/>
    <mergeCell ref="A105:A106"/>
    <mergeCell ref="A101:A102"/>
    <mergeCell ref="A99:A100"/>
    <mergeCell ref="M99:M100"/>
    <mergeCell ref="A97:A98"/>
    <mergeCell ref="M97:M98"/>
    <mergeCell ref="M101:M102"/>
    <mergeCell ref="A109:A110"/>
    <mergeCell ref="A107:A108"/>
    <mergeCell ref="A131:A132"/>
    <mergeCell ref="A129:A130"/>
    <mergeCell ref="A117:A118"/>
    <mergeCell ref="A119:A120"/>
    <mergeCell ref="A113:A114"/>
    <mergeCell ref="A111:A112"/>
    <mergeCell ref="A2:A4"/>
    <mergeCell ref="N2:N4"/>
    <mergeCell ref="N117:N134"/>
    <mergeCell ref="M119:M120"/>
    <mergeCell ref="M125:M126"/>
    <mergeCell ref="A115:A116"/>
    <mergeCell ref="A127:A128"/>
    <mergeCell ref="A125:A126"/>
    <mergeCell ref="A123:A124"/>
    <mergeCell ref="A121:A122"/>
    <mergeCell ref="M21:M22"/>
    <mergeCell ref="N21:N36"/>
    <mergeCell ref="M23:M24"/>
    <mergeCell ref="M33:M34"/>
    <mergeCell ref="A1:N1"/>
    <mergeCell ref="B2:E2"/>
    <mergeCell ref="F2:G2"/>
    <mergeCell ref="H2:I2"/>
    <mergeCell ref="M2:M4"/>
    <mergeCell ref="B3:C3"/>
    <mergeCell ref="N37:N52"/>
    <mergeCell ref="M39:M40"/>
    <mergeCell ref="M35:M36"/>
    <mergeCell ref="M49:M50"/>
    <mergeCell ref="M37:M38"/>
    <mergeCell ref="M5:M6"/>
    <mergeCell ref="N5:N20"/>
    <mergeCell ref="M11:M12"/>
    <mergeCell ref="M7:M8"/>
    <mergeCell ref="M9:M10"/>
    <mergeCell ref="M111:M112"/>
    <mergeCell ref="N85:N100"/>
    <mergeCell ref="M87:M88"/>
    <mergeCell ref="M89:M90"/>
    <mergeCell ref="M105:M106"/>
    <mergeCell ref="M107:M108"/>
    <mergeCell ref="M91:M92"/>
    <mergeCell ref="N101:N116"/>
    <mergeCell ref="M103:M104"/>
    <mergeCell ref="M113:M114"/>
    <mergeCell ref="M53:M54"/>
    <mergeCell ref="M51:M52"/>
    <mergeCell ref="M109:M110"/>
    <mergeCell ref="M83:M84"/>
    <mergeCell ref="M77:M78"/>
    <mergeCell ref="M75:M76"/>
    <mergeCell ref="M73:M74"/>
    <mergeCell ref="M79:M80"/>
    <mergeCell ref="M115:M116"/>
    <mergeCell ref="M131:M132"/>
    <mergeCell ref="M133:M134"/>
    <mergeCell ref="M127:M128"/>
    <mergeCell ref="M129:M130"/>
    <mergeCell ref="M117:M118"/>
    <mergeCell ref="M121:M122"/>
    <mergeCell ref="M123:M124"/>
  </mergeCells>
  <printOptions/>
  <pageMargins left="0.5905511811023623" right="0.5905511811023623" top="0.3937007874015748" bottom="0.3937007874015748" header="0" footer="0"/>
  <pageSetup horizontalDpi="600" verticalDpi="600" orientation="landscape" pageOrder="overThenDown" paperSize="9" r:id="rId2"/>
  <headerFooter alignWithMargins="0">
    <oddHeader>&amp;L</oddHeader>
    <oddFooter>&amp;L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2">
      <selection activeCell="A22" sqref="A22:A23"/>
    </sheetView>
  </sheetViews>
  <sheetFormatPr defaultColWidth="9.00390625" defaultRowHeight="27.75" customHeight="1"/>
  <cols>
    <col min="1" max="1" width="22.75390625" style="13" customWidth="1"/>
    <col min="2" max="2" width="9.625" style="2" customWidth="1"/>
    <col min="3" max="3" width="9.00390625" style="2" customWidth="1"/>
    <col min="4" max="4" width="19.00390625" style="2" customWidth="1"/>
    <col min="5" max="5" width="11.875" style="2" customWidth="1"/>
    <col min="6" max="6" width="8.50390625" style="36" customWidth="1"/>
    <col min="7" max="7" width="10.50390625" style="2" customWidth="1"/>
  </cols>
  <sheetData>
    <row r="1" spans="1:7" s="37" customFormat="1" ht="27.75" customHeight="1">
      <c r="A1" s="219" t="s">
        <v>1494</v>
      </c>
      <c r="B1" s="219"/>
      <c r="C1" s="219"/>
      <c r="D1" s="219"/>
      <c r="E1" s="219"/>
      <c r="F1" s="219"/>
      <c r="G1" s="38"/>
    </row>
    <row r="2" spans="1:7" s="37" customFormat="1" ht="27.75" customHeight="1">
      <c r="A2" s="220" t="s">
        <v>1495</v>
      </c>
      <c r="B2" s="220"/>
      <c r="C2" s="220"/>
      <c r="D2" s="220"/>
      <c r="E2" s="220"/>
      <c r="F2" s="220"/>
      <c r="G2" s="38"/>
    </row>
    <row r="3" spans="1:6" ht="27.75" customHeight="1">
      <c r="A3" s="214" t="s">
        <v>1496</v>
      </c>
      <c r="B3" s="212" t="s">
        <v>1497</v>
      </c>
      <c r="C3" s="212"/>
      <c r="D3" s="212"/>
      <c r="E3" s="213" t="s">
        <v>1498</v>
      </c>
      <c r="F3" s="213" t="s">
        <v>1499</v>
      </c>
    </row>
    <row r="4" spans="1:6" ht="27.75" customHeight="1">
      <c r="A4" s="214"/>
      <c r="B4" s="215" t="s">
        <v>1500</v>
      </c>
      <c r="C4" s="215"/>
      <c r="D4" s="215"/>
      <c r="E4" s="213"/>
      <c r="F4" s="213"/>
    </row>
    <row r="5" spans="1:7" s="39" customFormat="1" ht="27.75" customHeight="1">
      <c r="A5" s="216" t="s">
        <v>1501</v>
      </c>
      <c r="B5" s="216"/>
      <c r="C5" s="216"/>
      <c r="D5" s="216"/>
      <c r="E5" s="216"/>
      <c r="F5" s="18" t="s">
        <v>1502</v>
      </c>
      <c r="G5" s="40"/>
    </row>
    <row r="6" spans="1:6" ht="27.75" customHeight="1">
      <c r="A6" s="214" t="s">
        <v>1503</v>
      </c>
      <c r="B6" s="212" t="s">
        <v>1504</v>
      </c>
      <c r="C6" s="212"/>
      <c r="D6" s="212"/>
      <c r="E6" s="213" t="s">
        <v>1505</v>
      </c>
      <c r="F6" s="213" t="s">
        <v>1506</v>
      </c>
    </row>
    <row r="7" spans="1:6" ht="27.75" customHeight="1">
      <c r="A7" s="214"/>
      <c r="B7" s="215" t="s">
        <v>1507</v>
      </c>
      <c r="C7" s="215"/>
      <c r="D7" s="215"/>
      <c r="E7" s="213"/>
      <c r="F7" s="213"/>
    </row>
    <row r="8" spans="1:6" ht="27.75" customHeight="1">
      <c r="A8" s="214" t="s">
        <v>1508</v>
      </c>
      <c r="B8" s="212" t="s">
        <v>1509</v>
      </c>
      <c r="C8" s="212"/>
      <c r="D8" s="212"/>
      <c r="E8" s="213" t="s">
        <v>1510</v>
      </c>
      <c r="F8" s="213" t="s">
        <v>1511</v>
      </c>
    </row>
    <row r="9" spans="1:6" ht="27.75" customHeight="1">
      <c r="A9" s="214"/>
      <c r="B9" s="215" t="s">
        <v>1512</v>
      </c>
      <c r="C9" s="215"/>
      <c r="D9" s="215"/>
      <c r="E9" s="213"/>
      <c r="F9" s="213"/>
    </row>
    <row r="10" spans="1:6" ht="27.75" customHeight="1">
      <c r="A10" s="214" t="s">
        <v>1513</v>
      </c>
      <c r="B10" s="212" t="s">
        <v>1514</v>
      </c>
      <c r="C10" s="212"/>
      <c r="D10" s="212"/>
      <c r="E10" s="213" t="s">
        <v>1515</v>
      </c>
      <c r="F10" s="213" t="s">
        <v>1516</v>
      </c>
    </row>
    <row r="11" spans="1:6" ht="27.75" customHeight="1">
      <c r="A11" s="214"/>
      <c r="B11" s="215" t="s">
        <v>1517</v>
      </c>
      <c r="C11" s="215"/>
      <c r="D11" s="215"/>
      <c r="E11" s="213"/>
      <c r="F11" s="213"/>
    </row>
    <row r="12" spans="1:6" ht="27.75" customHeight="1">
      <c r="A12" s="214" t="s">
        <v>1518</v>
      </c>
      <c r="B12" s="212" t="s">
        <v>1519</v>
      </c>
      <c r="C12" s="212"/>
      <c r="D12" s="212"/>
      <c r="E12" s="213" t="s">
        <v>1520</v>
      </c>
      <c r="F12" s="213" t="s">
        <v>1521</v>
      </c>
    </row>
    <row r="13" spans="1:6" ht="27.75" customHeight="1">
      <c r="A13" s="214"/>
      <c r="B13" s="215" t="s">
        <v>1522</v>
      </c>
      <c r="C13" s="215"/>
      <c r="D13" s="215"/>
      <c r="E13" s="213"/>
      <c r="F13" s="213"/>
    </row>
    <row r="14" spans="1:6" ht="27.75" customHeight="1">
      <c r="A14" s="214" t="s">
        <v>1523</v>
      </c>
      <c r="B14" s="212" t="s">
        <v>1524</v>
      </c>
      <c r="C14" s="212"/>
      <c r="D14" s="212"/>
      <c r="E14" s="213" t="s">
        <v>1525</v>
      </c>
      <c r="F14" s="213" t="s">
        <v>1526</v>
      </c>
    </row>
    <row r="15" spans="1:6" ht="27.75" customHeight="1">
      <c r="A15" s="214"/>
      <c r="B15" s="215" t="s">
        <v>1527</v>
      </c>
      <c r="C15" s="215"/>
      <c r="D15" s="215"/>
      <c r="E15" s="213"/>
      <c r="F15" s="213"/>
    </row>
    <row r="16" spans="1:6" ht="27.75" customHeight="1">
      <c r="A16" s="214" t="s">
        <v>1528</v>
      </c>
      <c r="B16" s="212" t="s">
        <v>1529</v>
      </c>
      <c r="C16" s="212"/>
      <c r="D16" s="212"/>
      <c r="E16" s="213" t="s">
        <v>1530</v>
      </c>
      <c r="F16" s="213" t="s">
        <v>1531</v>
      </c>
    </row>
    <row r="17" spans="1:6" ht="27.75" customHeight="1">
      <c r="A17" s="214"/>
      <c r="B17" s="215" t="s">
        <v>1532</v>
      </c>
      <c r="C17" s="215"/>
      <c r="D17" s="215"/>
      <c r="E17" s="213"/>
      <c r="F17" s="213"/>
    </row>
    <row r="18" spans="1:6" ht="27.75" customHeight="1">
      <c r="A18" s="41" t="s">
        <v>1533</v>
      </c>
      <c r="B18" s="216" t="s">
        <v>1534</v>
      </c>
      <c r="C18" s="216"/>
      <c r="D18" s="216"/>
      <c r="E18" s="216"/>
      <c r="F18" s="18" t="s">
        <v>1535</v>
      </c>
    </row>
    <row r="19" spans="1:6" ht="27.75" customHeight="1">
      <c r="A19" s="216" t="s">
        <v>1536</v>
      </c>
      <c r="B19" s="216"/>
      <c r="C19" s="216"/>
      <c r="D19" s="216"/>
      <c r="E19" s="216"/>
      <c r="F19" s="18" t="s">
        <v>1537</v>
      </c>
    </row>
    <row r="20" spans="1:6" ht="27.75" customHeight="1">
      <c r="A20" s="214" t="s">
        <v>1538</v>
      </c>
      <c r="B20" s="212" t="s">
        <v>1539</v>
      </c>
      <c r="C20" s="212"/>
      <c r="D20" s="212"/>
      <c r="E20" s="213" t="s">
        <v>1540</v>
      </c>
      <c r="F20" s="213" t="s">
        <v>1541</v>
      </c>
    </row>
    <row r="21" spans="1:6" ht="27.75" customHeight="1">
      <c r="A21" s="214"/>
      <c r="B21" s="215" t="s">
        <v>1542</v>
      </c>
      <c r="C21" s="215"/>
      <c r="D21" s="215"/>
      <c r="E21" s="213"/>
      <c r="F21" s="213"/>
    </row>
    <row r="22" spans="1:6" ht="27.75" customHeight="1">
      <c r="A22" s="214" t="s">
        <v>1543</v>
      </c>
      <c r="B22" s="212" t="s">
        <v>1544</v>
      </c>
      <c r="C22" s="212"/>
      <c r="D22" s="212"/>
      <c r="E22" s="213" t="s">
        <v>1545</v>
      </c>
      <c r="F22" s="213" t="s">
        <v>1546</v>
      </c>
    </row>
    <row r="23" spans="1:6" ht="27.75" customHeight="1">
      <c r="A23" s="214"/>
      <c r="B23" s="215" t="s">
        <v>1547</v>
      </c>
      <c r="C23" s="215"/>
      <c r="D23" s="215"/>
      <c r="E23" s="213"/>
      <c r="F23" s="213"/>
    </row>
    <row r="24" spans="1:6" ht="27.75" customHeight="1">
      <c r="A24" s="217" t="s">
        <v>1548</v>
      </c>
      <c r="B24" s="218" t="s">
        <v>1549</v>
      </c>
      <c r="C24" s="212"/>
      <c r="D24" s="212"/>
      <c r="E24" s="213" t="s">
        <v>1550</v>
      </c>
      <c r="F24" s="213"/>
    </row>
    <row r="25" spans="1:6" ht="27.75" customHeight="1">
      <c r="A25" s="217"/>
      <c r="B25" s="215" t="s">
        <v>1551</v>
      </c>
      <c r="C25" s="215"/>
      <c r="D25" s="215"/>
      <c r="E25" s="213"/>
      <c r="F25" s="213"/>
    </row>
    <row r="26" spans="1:6" ht="27.75" customHeight="1">
      <c r="A26" s="214" t="s">
        <v>1552</v>
      </c>
      <c r="B26" s="212" t="s">
        <v>1553</v>
      </c>
      <c r="C26" s="212"/>
      <c r="D26" s="212"/>
      <c r="E26" s="213" t="s">
        <v>1554</v>
      </c>
      <c r="F26" s="213" t="s">
        <v>1555</v>
      </c>
    </row>
    <row r="27" spans="1:6" ht="27.75" customHeight="1">
      <c r="A27" s="214"/>
      <c r="B27" s="215" t="s">
        <v>1556</v>
      </c>
      <c r="C27" s="215"/>
      <c r="D27" s="215"/>
      <c r="E27" s="213"/>
      <c r="F27" s="213"/>
    </row>
    <row r="28" spans="1:6" ht="27.75" customHeight="1">
      <c r="A28" s="214" t="s">
        <v>1557</v>
      </c>
      <c r="B28" s="212" t="s">
        <v>1558</v>
      </c>
      <c r="C28" s="212"/>
      <c r="D28" s="212"/>
      <c r="E28" s="213" t="s">
        <v>1559</v>
      </c>
      <c r="F28" s="213" t="s">
        <v>1560</v>
      </c>
    </row>
    <row r="29" spans="1:6" ht="27.75" customHeight="1">
      <c r="A29" s="214"/>
      <c r="B29" s="215" t="s">
        <v>1561</v>
      </c>
      <c r="C29" s="215"/>
      <c r="D29" s="215"/>
      <c r="E29" s="213"/>
      <c r="F29" s="213"/>
    </row>
    <row r="30" spans="1:6" ht="27.75" customHeight="1">
      <c r="A30" s="214" t="s">
        <v>1562</v>
      </c>
      <c r="B30" s="212" t="s">
        <v>1563</v>
      </c>
      <c r="C30" s="212"/>
      <c r="D30" s="212"/>
      <c r="E30" s="213" t="s">
        <v>1564</v>
      </c>
      <c r="F30" s="213" t="s">
        <v>1565</v>
      </c>
    </row>
    <row r="31" spans="1:6" ht="27.75" customHeight="1">
      <c r="A31" s="214"/>
      <c r="B31" s="215" t="s">
        <v>1566</v>
      </c>
      <c r="C31" s="215"/>
      <c r="D31" s="215"/>
      <c r="E31" s="213"/>
      <c r="F31" s="213"/>
    </row>
    <row r="33" ht="27.75" customHeight="1">
      <c r="A33" s="127"/>
    </row>
    <row r="34" ht="27.75" customHeight="1">
      <c r="A34" s="127"/>
    </row>
    <row r="35" ht="27.75" customHeight="1">
      <c r="A35" s="127"/>
    </row>
  </sheetData>
  <sheetProtection/>
  <mergeCells count="70">
    <mergeCell ref="A5:E5"/>
    <mergeCell ref="A6:A7"/>
    <mergeCell ref="A1:F1"/>
    <mergeCell ref="A2:F2"/>
    <mergeCell ref="A3:A4"/>
    <mergeCell ref="B3:D3"/>
    <mergeCell ref="E3:E4"/>
    <mergeCell ref="F3:F4"/>
    <mergeCell ref="B4:D4"/>
    <mergeCell ref="F6:F7"/>
    <mergeCell ref="B7:D7"/>
    <mergeCell ref="F10:F11"/>
    <mergeCell ref="B11:D11"/>
    <mergeCell ref="B6:D6"/>
    <mergeCell ref="F8:F9"/>
    <mergeCell ref="B9:D9"/>
    <mergeCell ref="E6:E7"/>
    <mergeCell ref="E12:E13"/>
    <mergeCell ref="B16:D16"/>
    <mergeCell ref="E16:E17"/>
    <mergeCell ref="E14:E15"/>
    <mergeCell ref="B14:D14"/>
    <mergeCell ref="B10:D10"/>
    <mergeCell ref="E10:E11"/>
    <mergeCell ref="A8:A9"/>
    <mergeCell ref="B8:D8"/>
    <mergeCell ref="E8:E9"/>
    <mergeCell ref="A20:A21"/>
    <mergeCell ref="B20:D20"/>
    <mergeCell ref="E20:E21"/>
    <mergeCell ref="B13:D13"/>
    <mergeCell ref="A10:A11"/>
    <mergeCell ref="B17:D17"/>
    <mergeCell ref="A14:A15"/>
    <mergeCell ref="F12:F13"/>
    <mergeCell ref="A22:A23"/>
    <mergeCell ref="B22:D22"/>
    <mergeCell ref="E22:E23"/>
    <mergeCell ref="B23:D23"/>
    <mergeCell ref="B18:E18"/>
    <mergeCell ref="F14:F15"/>
    <mergeCell ref="B15:D15"/>
    <mergeCell ref="A12:A13"/>
    <mergeCell ref="B12:D12"/>
    <mergeCell ref="B26:D26"/>
    <mergeCell ref="F26:F27"/>
    <mergeCell ref="B27:D27"/>
    <mergeCell ref="F24:F25"/>
    <mergeCell ref="A16:A17"/>
    <mergeCell ref="F20:F21"/>
    <mergeCell ref="B21:D21"/>
    <mergeCell ref="F22:F23"/>
    <mergeCell ref="F16:F17"/>
    <mergeCell ref="E26:E27"/>
    <mergeCell ref="E24:E25"/>
    <mergeCell ref="E28:E29"/>
    <mergeCell ref="B29:D29"/>
    <mergeCell ref="F28:F29"/>
    <mergeCell ref="A19:E19"/>
    <mergeCell ref="A24:A25"/>
    <mergeCell ref="B24:D24"/>
    <mergeCell ref="B25:D25"/>
    <mergeCell ref="A26:A27"/>
    <mergeCell ref="A28:A29"/>
    <mergeCell ref="B28:D28"/>
    <mergeCell ref="F30:F31"/>
    <mergeCell ref="A30:A31"/>
    <mergeCell ref="B30:D30"/>
    <mergeCell ref="B31:D31"/>
    <mergeCell ref="E30:E31"/>
  </mergeCells>
  <printOptions/>
  <pageMargins left="5.76" right="3.04" top="6.92" bottom="6.92" header="4.88" footer="4.88"/>
  <pageSetup orientation="portrait" pageOrder="overThenDown" paperSize="9"/>
  <headerFooter alignWithMargins="0">
    <oddHeader>&amp;L</oddHeader>
    <oddFooter>&amp;L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zoomScalePageLayoutView="0" workbookViewId="0" topLeftCell="A1">
      <selection activeCell="A1" sqref="A1:A2"/>
    </sheetView>
  </sheetViews>
  <sheetFormatPr defaultColWidth="9.00390625" defaultRowHeight="42" customHeight="1"/>
  <cols>
    <col min="1" max="9" width="15.50390625" style="42" customWidth="1"/>
  </cols>
  <sheetData>
    <row r="1" spans="1:5" ht="42" customHeight="1">
      <c r="A1" s="221" t="s">
        <v>1601</v>
      </c>
      <c r="B1" s="124" t="s">
        <v>1567</v>
      </c>
      <c r="C1" s="124" t="s">
        <v>1568</v>
      </c>
      <c r="D1" s="124" t="s">
        <v>1569</v>
      </c>
      <c r="E1" s="124" t="s">
        <v>1570</v>
      </c>
    </row>
    <row r="2" spans="1:5" ht="42" customHeight="1">
      <c r="A2" s="222"/>
      <c r="B2" s="125">
        <v>558541</v>
      </c>
      <c r="C2" s="125">
        <v>816057</v>
      </c>
      <c r="D2" s="125">
        <v>148253</v>
      </c>
      <c r="E2" s="126">
        <v>120970</v>
      </c>
    </row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spans="2:6" ht="27.75" customHeight="1">
      <c r="B26" s="68"/>
      <c r="C26" s="68"/>
      <c r="D26" s="68"/>
      <c r="E26" s="68"/>
      <c r="F26" s="68"/>
    </row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</sheetData>
  <sheetProtection/>
  <mergeCells count="1">
    <mergeCell ref="A1:A2"/>
  </mergeCells>
  <printOptions/>
  <pageMargins left="5.76" right="3.04" top="6.92" bottom="6.92" header="4.88" footer="4.88"/>
  <pageSetup orientation="portrait" pageOrder="overThenDown" paperSize="9" r:id="rId2"/>
  <headerFooter alignWithMargins="0">
    <oddHeader>&amp;L</oddHeader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</Template>
  <Manager/>
  <Company/>
  <TotalTime>501816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</dc:creator>
  <cp:keywords/>
  <dc:description/>
  <cp:lastModifiedBy>user</cp:lastModifiedBy>
  <cp:lastPrinted>2016-01-27T09:14:29Z</cp:lastPrinted>
  <dcterms:created xsi:type="dcterms:W3CDTF">2010-12-24T00:10:29Z</dcterms:created>
  <dcterms:modified xsi:type="dcterms:W3CDTF">2022-06-06T03:24:18Z</dcterms:modified>
  <cp:category/>
  <cp:version/>
  <cp:contentType/>
  <cp:contentStatus/>
  <cp:revision>72</cp:revision>
</cp:coreProperties>
</file>